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6320" windowHeight="8190" tabRatio="884" activeTab="11"/>
  </bookViews>
  <sheets>
    <sheet name="Zał_ 2b" sheetId="1" r:id="rId1"/>
    <sheet name="Zał_ Nr 2_" sheetId="2" r:id="rId2"/>
    <sheet name="Prognoza" sheetId="3" r:id="rId3"/>
    <sheet name="Zał_11" sheetId="4" r:id="rId4"/>
    <sheet name="Zał_10" sheetId="5" r:id="rId5"/>
    <sheet name="Zał_9" sheetId="6" r:id="rId6"/>
    <sheet name="Zał_8" sheetId="7" r:id="rId7"/>
    <sheet name="Zał_ 7" sheetId="8" r:id="rId8"/>
    <sheet name="Zał_6" sheetId="9" r:id="rId9"/>
    <sheet name="Za_nr 5" sheetId="10" r:id="rId10"/>
    <sheet name="Zał 1" sheetId="11" r:id="rId11"/>
    <sheet name="Zał_nr_4" sheetId="12" r:id="rId12"/>
    <sheet name="Zał_nr_3" sheetId="13" r:id="rId13"/>
    <sheet name="Zał_ 2a" sheetId="14" r:id="rId14"/>
  </sheets>
  <definedNames>
    <definedName name="_xlnm.Print_Area" localSheetId="1">'Zał_ Nr 2_'!$A$3:$F$79</definedName>
  </definedNames>
  <calcPr fullCalcOnLoad="1"/>
</workbook>
</file>

<file path=xl/sharedStrings.xml><?xml version="1.0" encoding="utf-8"?>
<sst xmlns="http://schemas.openxmlformats.org/spreadsheetml/2006/main" count="572" uniqueCount="351">
  <si>
    <t>WYDATKI MAJĄTKOWE</t>
  </si>
  <si>
    <t>Dział</t>
  </si>
  <si>
    <t>Rozdział</t>
  </si>
  <si>
    <t>Nazwa działu i rozdziału</t>
  </si>
  <si>
    <t>Ogółem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</si>
  <si>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</si>
  <si>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</si>
  <si>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</si>
  <si>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</si>
  <si>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</si>
  <si>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</si>
  <si>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>Rolnictwo i łowiectwo</t>
  </si>
  <si>
    <t>Infrastruktura wodociągowa i sanitacyjna wsi</t>
  </si>
  <si>
    <t>Przetwórstwo przemysłowe</t>
  </si>
  <si>
    <t>Rozwój przedsiębiorczości</t>
  </si>
  <si>
    <t>Transport i łączność</t>
  </si>
  <si>
    <t>Drogi publiczne powiatowe</t>
  </si>
  <si>
    <t>Drogi publiczne gminne</t>
  </si>
  <si>
    <t>Gospodarka mieszkaniowa</t>
  </si>
  <si>
    <t>Gospodarka gruntami i nieruchomościami</t>
  </si>
  <si>
    <t>Administracja publiczna</t>
  </si>
  <si>
    <t>Urzędy gmin</t>
  </si>
  <si>
    <t>Pozostała działalność</t>
  </si>
  <si>
    <t>Oświata i wychowanie</t>
  </si>
  <si>
    <t>Szkoły podstawowe</t>
  </si>
  <si>
    <t>Ogółem wydatki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</si>
  <si>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</si>
  <si>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</si>
  <si>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Planowane wydatki na 2010 r</t>
  </si>
  <si>
    <t>w tym :</t>
  </si>
  <si>
    <t>bieżące</t>
  </si>
  <si>
    <t>majątkowe</t>
  </si>
  <si>
    <t>Izby rolnicze</t>
  </si>
  <si>
    <t>Wytwarzanie i zaopatrywanie w energię elektryczną, gaz i wodę</t>
  </si>
  <si>
    <t>Dostarczanie wody</t>
  </si>
  <si>
    <t>Transport o łączność</t>
  </si>
  <si>
    <t>Działalność usługowa</t>
  </si>
  <si>
    <t>Plany zagospodarowania  przestrzennego</t>
  </si>
  <si>
    <t>Prace geodezyjne i kartograficzne</t>
  </si>
  <si>
    <t>Urzędy wojewódzkie</t>
  </si>
  <si>
    <t>Rady gmin</t>
  </si>
  <si>
    <t>Promocja jednostek samorządu terytorialnego</t>
  </si>
  <si>
    <t>Urzędy naczelnych organów władzy państwowej i ochrony środowiska oraz sądownictwa</t>
  </si>
  <si>
    <t xml:space="preserve">Urzędy naczelnych organów władzy państwowej, kontroli i ochrony prawa  </t>
  </si>
  <si>
    <t xml:space="preserve">Bezpieczeństwo publiczne i ochrona przeciwpożarowa </t>
  </si>
  <si>
    <t>Ochotnicze straże pożarne</t>
  </si>
  <si>
    <t>Obrona cywilna</t>
  </si>
  <si>
    <t>Zarządzanie kryzysowe</t>
  </si>
  <si>
    <t>Dochody od osób prawnych,od osób fizycznych, od innych jednostek nieposiadających osobowości prawnej oraz wydatki związane i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</si>
  <si>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</si>
  <si>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</si>
  <si>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</si>
  <si>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Rozliczenie z tytułu poręczeń i gwarancji udzielonych Skarbowi Państwa lub jednostce samorządu terytorialnego</t>
  </si>
  <si>
    <t>Różne rozliczenia</t>
  </si>
  <si>
    <t xml:space="preserve">Rezerwy ogólne i celowe </t>
  </si>
  <si>
    <t>Oddziały przedszkolne przy szkołach podstawowych</t>
  </si>
  <si>
    <t>Przedszkola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</si>
  <si>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</si>
  <si>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</si>
  <si>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</si>
  <si>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</si>
  <si>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</si>
  <si>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</si>
  <si>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</si>
  <si>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Domy pomocy społecznej</t>
  </si>
  <si>
    <t>Swiadczenia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</si>
  <si>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</si>
  <si>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ubezpieczenie społeczne</t>
  </si>
  <si>
    <t>Ośrodki pomocy społecznej</t>
  </si>
  <si>
    <t>Usługi opiekuńcze i specjalistyczne usługi opiekuńcze</t>
  </si>
  <si>
    <t>Edukacyjna opieka wychowawcza</t>
  </si>
  <si>
    <t>Kolonie i obozy oraz inne formy wypoczynku dzieci i młodzieży szkolnej, a także szkolenie młodziezy</t>
  </si>
  <si>
    <t>Gospodarka komunakna i ochrona środowiska</t>
  </si>
  <si>
    <t>Oczyszczanie miast i wsi</t>
  </si>
  <si>
    <t>Utrzymanie zieleni w miastach</t>
  </si>
  <si>
    <t>Oświetlenie ulic, placów i dróg</t>
  </si>
  <si>
    <t>Kultura i ochrona dziedzictwa narodowego</t>
  </si>
  <si>
    <t>Biblioteki</t>
  </si>
  <si>
    <t>Kultura fizyczna i sport</t>
  </si>
  <si>
    <t>Obiekty sportowe</t>
  </si>
  <si>
    <t>Wydatki ogółem</t>
  </si>
  <si>
    <t xml:space="preserve">     DOCHODY</t>
  </si>
  <si>
    <t>Źródło dochodów*</t>
  </si>
  <si>
    <t>Planowane dochody na 2010 r</t>
  </si>
  <si>
    <t>dotacje</t>
  </si>
  <si>
    <t>środki europejskie i inne środki pochodzące ze źródeł zagranicznych, niepodlegające zwrotowi</t>
  </si>
  <si>
    <t>Wpływy z usług</t>
  </si>
  <si>
    <t>Wpływy z tytułu odpłatnego nabycia prawa własności oraz prawa użytkowania wieczystego nieruchomości</t>
  </si>
  <si>
    <t>Bezpieczeństwo publiczne i ochrona przeciwpożarowa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</si>
  <si>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</si>
  <si>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</si>
  <si>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</si>
  <si>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</si>
  <si>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</si>
  <si>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transportu</t>
  </si>
  <si>
    <t>Podatek od działalności gospodarczej osób fizycznych opłacanych w formie karty podatkowej</t>
  </si>
  <si>
    <t>Podatek od spadków i darowizn</t>
  </si>
  <si>
    <t>Wpływy z opłaty skarbowej</t>
  </si>
  <si>
    <t>Wpływy z opłaty targowej</t>
  </si>
  <si>
    <t>Wpływy z opłaty eksploatacyjnej</t>
  </si>
  <si>
    <t>Wpływy z opłat za zezwolenia na sprzedaż alkoholu</t>
  </si>
  <si>
    <t>Wpływy z różnych opłat</t>
  </si>
  <si>
    <t>Odsetki od nieterminowych wpłat z tytułu podatków i opłat</t>
  </si>
  <si>
    <t>Subwencja ogólna z budżetu państwa</t>
  </si>
  <si>
    <t>Pozostałe odsetki</t>
  </si>
  <si>
    <t>Dotacje celowe otrzymane z budżetu państwa na realizację własnych zadań bieżących gmin</t>
  </si>
  <si>
    <t>Gospodarka komunalna i ochrona środowiska</t>
  </si>
  <si>
    <t>Dochody ogółem</t>
  </si>
  <si>
    <t>* nazwa źródła dochodów wg nazw paragrafów</t>
  </si>
  <si>
    <t>Prognoza kwoty długu i spłat na rok 2010 i lata następne</t>
  </si>
  <si>
    <t>Lp.</t>
  </si>
  <si>
    <t>Wyszczególnienie</t>
  </si>
  <si>
    <t>Kwota długu na dzień 31.12.2009</t>
  </si>
  <si>
    <t>Prognoza</t>
  </si>
  <si>
    <t>Umorzenie</t>
  </si>
  <si>
    <t>1.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</si>
  <si>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</si>
  <si>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1.1</t>
  </si>
  <si>
    <t>Zaciągnięte zobowiązania (bez zobowiązań określonych w 
art. 170 ust. 3) z tytułu:</t>
  </si>
  <si>
    <t>a</t>
  </si>
  <si>
    <t>pożyczek</t>
  </si>
  <si>
    <t>b</t>
  </si>
  <si>
    <t>kredytów</t>
  </si>
  <si>
    <t>c</t>
  </si>
  <si>
    <t>obligacji</t>
  </si>
  <si>
    <t>1.2</t>
  </si>
  <si>
    <t>Planowane w roku budżetowym (bez zobowiązań określonych w art. 170 ust. 3):</t>
  </si>
  <si>
    <t>pożyczki</t>
  </si>
  <si>
    <t>kredyty,  w tym:</t>
  </si>
  <si>
    <t xml:space="preserve">   EBOiR</t>
  </si>
  <si>
    <t>obligacje</t>
  </si>
  <si>
    <t>1.3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</si>
  <si>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</si>
  <si>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</si>
  <si>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</si>
  <si>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</si>
  <si>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2.1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</si>
  <si>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</si>
  <si>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</si>
  <si>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</si>
  <si>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</si>
  <si>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2.2</t>
  </si>
  <si>
    <t>Spłata rat kapitałowych z tytułu zobowiązań określonych w art. 169 ust. 3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</si>
  <si>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</si>
  <si>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</si>
  <si>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</si>
  <si>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</si>
  <si>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</si>
  <si>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</si>
  <si>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</si>
  <si>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</si>
  <si>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</si>
  <si>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 xml:space="preserve">Relacje do dochodów (w %): </t>
  </si>
  <si>
    <t>6.1</t>
  </si>
  <si>
    <r>
      <t xml:space="preserve">długu </t>
    </r>
    <r>
      <rPr>
        <sz val="10"/>
        <rFont val="Arial"/>
        <family val="2"/>
      </rPr>
      <t>(art. 170 ust. 1)        ( 1-2.1.a-2.1.b-2.2):3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</si>
  <si>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</si>
  <si>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</si>
  <si>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</si>
  <si>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</si>
  <si>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</si>
  <si>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</si>
  <si>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Uwaga: wyszczególnione artykuły dotyczą ustawy z dnia 30 czerwca 2005 roku o finansach publicznych</t>
  </si>
  <si>
    <t>w tym:</t>
  </si>
  <si>
    <t>Planowane wydatki</t>
  </si>
  <si>
    <t>z tego:</t>
  </si>
  <si>
    <t>x</t>
  </si>
  <si>
    <t>2011 r.</t>
  </si>
  <si>
    <t>2012 r.</t>
  </si>
  <si>
    <t>Limity wydatków na wieloletnie programy inwestycyjne w latach 2010 - 2012</t>
  </si>
  <si>
    <t>Rozdz.</t>
  </si>
  <si>
    <t xml:space="preserve">Nazwa zadania inwestycyjnego
</t>
  </si>
  <si>
    <t>Okres realizacji (w latach)</t>
  </si>
  <si>
    <t>Łączne koszty finansowe</t>
  </si>
  <si>
    <t>Nakłady poniesione</t>
  </si>
  <si>
    <t>Jednostka organizacyjna realizująca program lub koordynująca wykonanie programu</t>
  </si>
  <si>
    <t>rok budżetowy 2010</t>
  </si>
  <si>
    <t>z tego źródła finansowania</t>
  </si>
  <si>
    <t>dochody własne jst</t>
  </si>
  <si>
    <t>kredyty, pożyczki, papiery wartościowe</t>
  </si>
  <si>
    <t>środki pochodzące
 z innych  źródeł*</t>
  </si>
  <si>
    <t>środki wymienione
w art. 5 ust. 1 pkt 2 i 3 u.f.p.</t>
  </si>
  <si>
    <t xml:space="preserve">Rozbudowa sieci wodociągowej na terenie Gminy Goszczyn </t>
  </si>
  <si>
    <t>2010-2012</t>
  </si>
  <si>
    <t xml:space="preserve">A.      
B.
C.
-  104000   </t>
  </si>
  <si>
    <t>Urząd Gminy</t>
  </si>
  <si>
    <t>2.</t>
  </si>
  <si>
    <t xml:space="preserve">Kształtowanie przestrzeni publicznej centrum wsi Goszczyn </t>
  </si>
  <si>
    <t>2010-2011</t>
  </si>
  <si>
    <t>A.      
B.
C.
- 36000</t>
  </si>
  <si>
    <t>Termomodernizacja budynku PSP w Sielcu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</si>
  <si>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</si>
  <si>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</si>
  <si>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</si>
  <si>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</si>
  <si>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- wolne środki </t>
  </si>
  <si>
    <t xml:space="preserve">    - ………………………...</t>
  </si>
  <si>
    <t>Wydatki na zadania inwestycyjne na 2010 rok nieobjęte wieloletnimi programami inwestycyjnymi</t>
  </si>
  <si>
    <t>Nazwa zadania inwestycyjnego (w tym w ramach funduszu sołeckiego)</t>
  </si>
  <si>
    <t>rok 2010</t>
  </si>
  <si>
    <t xml:space="preserve">kredyty, pożyczki, papiery wartościowe </t>
  </si>
  <si>
    <t>środki pochodzące
z innych  źródeł*</t>
  </si>
  <si>
    <t>Przebudowa drogi gminnej Długowola – Romanów</t>
  </si>
  <si>
    <t>A.      
B.
C.
-  100 000</t>
  </si>
  <si>
    <t>Przebudowa drogi gminnej w Bądkowie</t>
  </si>
  <si>
    <t>A.      
B.
C.
-  70 000</t>
  </si>
  <si>
    <t>Przebudowa drogi gminnej w Długowoli</t>
  </si>
  <si>
    <t>A.                           B.                          C.                           -</t>
  </si>
  <si>
    <t>Projekt -Rozwój e-usług w zakresie obsługi mieszkańców gminy i interesantów oraz poprawa działania systemów informatycznych w UG</t>
  </si>
  <si>
    <t>Wyposażenie sali komputerowej</t>
  </si>
  <si>
    <t>PSP Bądków</t>
  </si>
  <si>
    <t xml:space="preserve">A.                                                     B.                         C.                          -        </t>
  </si>
  <si>
    <t>PSP Sielec</t>
  </si>
  <si>
    <t>Zakup ksero</t>
  </si>
  <si>
    <t>A.      
B.
C.
…</t>
  </si>
  <si>
    <t xml:space="preserve">     - wolne środki</t>
  </si>
  <si>
    <t xml:space="preserve">     - ………………….</t>
  </si>
  <si>
    <t>Plan na 2010 r.</t>
  </si>
  <si>
    <t>I.</t>
  </si>
  <si>
    <t>Stan środków obrotowych na początek roku</t>
  </si>
  <si>
    <t>II.</t>
  </si>
  <si>
    <t>Przychody</t>
  </si>
  <si>
    <t>III.</t>
  </si>
  <si>
    <t>Wydatki</t>
  </si>
  <si>
    <t>Wydatki bieżące</t>
  </si>
  <si>
    <t>Wydatki majątkowe</t>
  </si>
  <si>
    <t>IV.</t>
  </si>
  <si>
    <t>Stan środków obrotowych na koniec roku</t>
  </si>
  <si>
    <t xml:space="preserve">                                                                                            Załącznik nr 9 do uchwały budżetowej</t>
  </si>
  <si>
    <t>Zestawienie  przychodów i wydatków Gminnego Funduszu</t>
  </si>
  <si>
    <t>Ochrony Środowiska i Gospodarki Wodnej</t>
  </si>
  <si>
    <t>§  0970 - wpływy z różnych dochodów</t>
  </si>
  <si>
    <t>§ 4210 - zakup materiałów i wyposażenia</t>
  </si>
  <si>
    <t>§ 4300 - zakup usług pozostałych</t>
  </si>
  <si>
    <t>Dochody</t>
  </si>
  <si>
    <t>Dotacje celowe dla podmiotów zaliczanych  do sektora finansów publicznych w 2010 r.</t>
  </si>
  <si>
    <t>Nazwa instytucji</t>
  </si>
  <si>
    <t>Kwota dotacji</t>
  </si>
  <si>
    <t>Samorząd Województwa Mazowieckiego</t>
  </si>
  <si>
    <t>Starostwo Powiatowe</t>
  </si>
  <si>
    <t>Dotacje podmiotowe w 2010 r.</t>
  </si>
  <si>
    <t>Niepubliczne Przedszkole Gminy Goszczyn</t>
  </si>
  <si>
    <t>Gminna Biblioteka Publiczna</t>
  </si>
  <si>
    <t>Wydatki na realizację zadań określonych w gminnym programie przeciwdziałania narkomanii</t>
  </si>
  <si>
    <t>Nazwa</t>
  </si>
  <si>
    <t>Kwota</t>
  </si>
  <si>
    <t>Dochody z tytułu wydawania zezwoleń na sprzedaż
 napojów alkoholowych oraz wydatki na realizację zadań 
określonych w gminnym programie profilaktyki 
i rozwiązywania problemów alkoholowych</t>
  </si>
  <si>
    <t>DOCHODY</t>
  </si>
  <si>
    <t>Dochody od osób prawnych, od osób fizycznych i   od innych jednostek nieposiadających osobowości prawnej oraz wydatki związane z ich poborem</t>
  </si>
  <si>
    <t>Wpływy z innych opłat stanowiących dochody jednostek samorządu terytorialnego na podstawie ustaw</t>
  </si>
  <si>
    <t>OGÓŁEM</t>
  </si>
  <si>
    <t>WYDATKI</t>
  </si>
  <si>
    <t>Nazwa zadania</t>
  </si>
  <si>
    <t>Dotacje
ogółem</t>
  </si>
  <si>
    <t xml:space="preserve">Wydatki
ogółem
</t>
  </si>
  <si>
    <t>wydatki bieżące</t>
  </si>
  <si>
    <t>wydatki majątkowe</t>
  </si>
  <si>
    <t>Dochody i wydatki związane z realizacją zadań z zakresu administracji rządowej i innych zleconych odrębnymi ustawami</t>
  </si>
  <si>
    <t>Urzędy naczelnych organów  władzy państwowej, kontroli i ochrony prawa</t>
  </si>
  <si>
    <t xml:space="preserve"> Świadczenia rodzinne, zaliczka alimentacyjna oraz składki na ubezpieczenia emerytalne i rentowe z ubezpieczenia społecznego</t>
  </si>
  <si>
    <t xml:space="preserve">                                                                                     Załącznik nr 3 do uchwały budżetowej</t>
  </si>
  <si>
    <t>Przychody i rozchody budżetu w 2010 r.</t>
  </si>
  <si>
    <t>Treść</t>
  </si>
  <si>
    <t>Klasyfikacja
§</t>
  </si>
  <si>
    <t>Kwota 2010 r</t>
  </si>
  <si>
    <t>Wynik budżetu</t>
  </si>
  <si>
    <t>-1645336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</si>
  <si>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</si>
  <si>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</si>
  <si>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</si>
  <si>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</si>
  <si>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</si>
  <si>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</si>
  <si>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</si>
  <si>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</si>
  <si>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</si>
  <si>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</si>
  <si>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</si>
  <si>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</si>
  <si>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</si>
  <si>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</si>
  <si>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</si>
  <si>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</si>
  <si>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</si>
  <si>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</si>
  <si>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</si>
  <si>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</si>
  <si>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</si>
  <si>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</si>
  <si>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</si>
  <si>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</si>
  <si>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</si>
  <si>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</si>
  <si>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</si>
  <si>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</si>
  <si>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</si>
  <si>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</si>
  <si>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</si>
  <si>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</si>
  <si>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</si>
  <si>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</si>
  <si>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</si>
  <si>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</si>
  <si>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</si>
  <si>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</si>
  <si>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</si>
  <si>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</si>
  <si>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</si>
  <si>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</si>
  <si>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Zasiłki stałe</t>
  </si>
  <si>
    <t>Załącznik nr 2 do Uchwały Budżetowej</t>
  </si>
  <si>
    <t>Nr XXXI/148/2010 Rady Gminy Goszczyn</t>
  </si>
  <si>
    <t>Załącznik nr 2b do Uchwały Budżetowej</t>
  </si>
  <si>
    <t>z dnia 12 stycznia 2010 r.</t>
  </si>
  <si>
    <t xml:space="preserve">                Nr  XXXI/148/2010 Rady Gminy Goszczyn</t>
  </si>
  <si>
    <t xml:space="preserve">                z dnia 12 stycznia 2010 r.</t>
  </si>
  <si>
    <t xml:space="preserve">                Załącznik nr 4 do Uchwały Budżetowej</t>
  </si>
  <si>
    <t>Załacznik nr 2a do Uchwały Budżetowej</t>
  </si>
  <si>
    <t>Załącznik nr 3 do Uchwały Budżetowej</t>
  </si>
  <si>
    <t xml:space="preserve">                                                Nr XXXI/148/2010 Rady Gminy Goszczyn</t>
  </si>
  <si>
    <t xml:space="preserve">                                                Załącznik nr 5 do Uchwały Budżetowej</t>
  </si>
  <si>
    <t xml:space="preserve">                                                 z dnia 12 stycznia 2010 r.</t>
  </si>
  <si>
    <t xml:space="preserve">                                   Nr XXXI/148/2010 Rady Gminy Goszczyn</t>
  </si>
  <si>
    <t xml:space="preserve">                                   Załącznik nr 6 do Uchwały Budżetowej </t>
  </si>
  <si>
    <t xml:space="preserve">                                   z dnia 12 stycznia 2010 r.</t>
  </si>
  <si>
    <t xml:space="preserve">                                           Załącznik nr 7 do Uchwały Budżetowej</t>
  </si>
  <si>
    <t xml:space="preserve">                                           Nr XXXI/148/2010 Rady Gminy Goszczyn</t>
  </si>
  <si>
    <t xml:space="preserve">                                           z dnia 12 stycznia 2010 r.</t>
  </si>
  <si>
    <t xml:space="preserve">                                              Załącznik nr 8 do Uchwały Budżetowej </t>
  </si>
  <si>
    <t xml:space="preserve">                                              Nr XXXI/148/2010 Rady Gminy Goszczyn</t>
  </si>
  <si>
    <t xml:space="preserve">                                              z dnia 12 stycznia 2010 r.</t>
  </si>
  <si>
    <t xml:space="preserve">                                                                              Załącznik nr 9 do Uchwały Budżetowej</t>
  </si>
  <si>
    <t xml:space="preserve">                                                                              Nr XXXI/148/2010 Rady Gminy Goszczyn </t>
  </si>
  <si>
    <t xml:space="preserve">                                                                              z dnia 12 stycznia 2010 r.</t>
  </si>
  <si>
    <t xml:space="preserve">       Załącznik nr 10 do Uchwały Budżetowej</t>
  </si>
  <si>
    <t xml:space="preserve">       Nr XXXI/148/2010 Rady Gminy Goszczyn</t>
  </si>
  <si>
    <t xml:space="preserve">       z dnia 12 stycznia 2010 r.</t>
  </si>
  <si>
    <t xml:space="preserve">         Załącznik nr 11 do Uchwały Budżetowej</t>
  </si>
  <si>
    <t xml:space="preserve">         Nr XXXI/148/2010 Rady Gminy Goszczyn</t>
  </si>
  <si>
    <t xml:space="preserve">         z dnia 12 stycznia 2010 r.</t>
  </si>
  <si>
    <t xml:space="preserve">A.                  B.                   C.                    -  60000   </t>
  </si>
  <si>
    <t xml:space="preserve">Załącznik nr 1 do Uchwały Budżetowej </t>
  </si>
  <si>
    <t>Ogółem       (4 + 5)</t>
  </si>
  <si>
    <t xml:space="preserve">Wytwarzanie i zaopatrywanie w energię elektryczną gaz i wodę </t>
  </si>
  <si>
    <t>Dochody z najmu i dzierżawy składników majątkowych Skarbu Państwa, jednostek samorządu terytorialnego lub innych jdenostek zaliczanych do sektora finansów publicznych oraz innych umów o podobnym charakterze</t>
  </si>
  <si>
    <t>Dotacje celowe otrzymane z budzetu państwa na realizację zadań bieżących z zakresu administracji rządowej oraz innych zadań  zleconych gminom ustawami</t>
  </si>
  <si>
    <t>Urzędy naczelnych organów władzy państwowej, kontroli i ochrony prawa oraz sądownictwa</t>
  </si>
  <si>
    <t>Dochody od osób prawnych, od osób fizycznych i od innych jednostek nieposiadających osobowości prawnej oraz wydatki związane z ich poborem</t>
  </si>
  <si>
    <t>Wpływy  z innych lokalnych opłat pobieranych przez jednostki samorządu terytorialnego na podstawie odrębnych ustaw</t>
  </si>
  <si>
    <t>Podatek od czynności cywilno-prawnej</t>
  </si>
  <si>
    <t>Rózne rozliczenia</t>
  </si>
  <si>
    <t xml:space="preserve">Pomoc społeczna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</si>
</sst>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00,000"/>
    <numFmt numFmtId="167" formatCode="00,000"/>
    <numFmt numFmtId="168" formatCode="0,000,000"/>
    <numFmt numFmtId="169" formatCode="0,000"/>
    <numFmt numFmtId="170" formatCode="00\.000"/>
    <numFmt numFmtId="171" formatCode="d/mm/yyyy"/>
    <numFmt numFmtId="172" formatCode="0,"/>
    <numFmt numFmtId="173" formatCode="_-* #,##0.00\ _z_ł_-;\-* #,##0.00\ _z_ł_-;_-* \-??\ _z_ł_-;_-@_-"/>
    <numFmt numFmtId="174" formatCode="00,000,000"/>
    <numFmt numFmtId="175" formatCode="0,000,000.00"/>
    <numFmt numFmtId="176" formatCode="&quot;- &quot;0,000,000"/>
    <numFmt numFmtId="177" formatCode="\ 000,000"/>
    <numFmt numFmtId="178" formatCode="\ 000"/>
    <numFmt numFmtId="179" formatCode="00"/>
    <numFmt numFmtId="180" formatCode="\ 0,000"/>
    <numFmt numFmtId="181" formatCode="#,000"/>
  </numFmts>
  <fonts count="30">
    <font>
      <sz val="10"/>
      <name val="Arial"/>
      <family val="2"/>
    </font>
    <font>
      <sz val="11"/>
      <name val="Arial"/>
      <family val="2"/>
    </font>
    <font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i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</font>
    <font>
      <b/>
      <sz val="7"/>
      <name val="Arial CE"/>
      <family val="2"/>
    </font>
    <font>
      <sz val="9"/>
      <name val="Arial"/>
      <family val="2"/>
    </font>
    <font>
      <sz val="12"/>
      <name val="Arial CE"/>
      <family val="2"/>
    </font>
    <font>
      <sz val="10"/>
      <name val="Czcionka tekstu podstawowego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top" wrapText="1"/>
    </xf>
    <xf numFmtId="165" fontId="9" fillId="0" borderId="0" xfId="0" applyNumberFormat="1" applyFont="1" applyAlignment="1">
      <alignment/>
    </xf>
    <xf numFmtId="0" fontId="9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164" fontId="0" fillId="0" borderId="1" xfId="0" applyNumberFormat="1" applyFont="1" applyBorder="1" applyAlignment="1">
      <alignment vertical="top" wrapText="1"/>
    </xf>
    <xf numFmtId="165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6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/>
    </xf>
    <xf numFmtId="165" fontId="9" fillId="0" borderId="1" xfId="0" applyNumberFormat="1" applyFont="1" applyBorder="1" applyAlignment="1">
      <alignment vertical="top" wrapText="1"/>
    </xf>
    <xf numFmtId="167" fontId="9" fillId="0" borderId="1" xfId="0" applyNumberFormat="1" applyFont="1" applyBorder="1" applyAlignment="1">
      <alignment vertical="top" wrapText="1"/>
    </xf>
    <xf numFmtId="167" fontId="9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 vertical="top" wrapText="1"/>
    </xf>
    <xf numFmtId="167" fontId="0" fillId="0" borderId="1" xfId="0" applyNumberFormat="1" applyFont="1" applyBorder="1" applyAlignment="1">
      <alignment/>
    </xf>
    <xf numFmtId="166" fontId="9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8" fontId="9" fillId="0" borderId="5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9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vertical="center" wrapText="1"/>
    </xf>
    <xf numFmtId="166" fontId="9" fillId="0" borderId="7" xfId="0" applyNumberFormat="1" applyFont="1" applyBorder="1" applyAlignment="1">
      <alignment/>
    </xf>
    <xf numFmtId="0" fontId="9" fillId="0" borderId="9" xfId="0" applyFont="1" applyBorder="1" applyAlignment="1">
      <alignment/>
    </xf>
    <xf numFmtId="164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0" fillId="0" borderId="8" xfId="0" applyFont="1" applyBorder="1" applyAlignment="1">
      <alignment vertical="center" wrapText="1"/>
    </xf>
    <xf numFmtId="166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169" fontId="0" fillId="0" borderId="7" xfId="0" applyNumberFormat="1" applyBorder="1" applyAlignment="1">
      <alignment/>
    </xf>
    <xf numFmtId="169" fontId="0" fillId="0" borderId="9" xfId="0" applyNumberFormat="1" applyBorder="1" applyAlignment="1">
      <alignment/>
    </xf>
    <xf numFmtId="165" fontId="9" fillId="0" borderId="8" xfId="0" applyNumberFormat="1" applyFont="1" applyBorder="1" applyAlignment="1">
      <alignment/>
    </xf>
    <xf numFmtId="167" fontId="9" fillId="0" borderId="7" xfId="0" applyNumberFormat="1" applyFont="1" applyBorder="1" applyAlignment="1">
      <alignment/>
    </xf>
    <xf numFmtId="167" fontId="9" fillId="0" borderId="9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7" fontId="0" fillId="0" borderId="9" xfId="0" applyNumberFormat="1" applyBorder="1" applyAlignment="1">
      <alignment/>
    </xf>
    <xf numFmtId="166" fontId="9" fillId="0" borderId="9" xfId="0" applyNumberFormat="1" applyFont="1" applyBorder="1" applyAlignment="1">
      <alignment/>
    </xf>
    <xf numFmtId="166" fontId="0" fillId="0" borderId="9" xfId="0" applyNumberFormat="1" applyBorder="1" applyAlignment="1">
      <alignment/>
    </xf>
    <xf numFmtId="164" fontId="9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0" fontId="9" fillId="0" borderId="1" xfId="0" applyFont="1" applyBorder="1" applyAlignment="1">
      <alignment vertical="center" wrapText="1"/>
    </xf>
    <xf numFmtId="167" fontId="4" fillId="0" borderId="1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4" xfId="0" applyFont="1" applyBorder="1" applyAlignment="1">
      <alignment vertical="center" wrapText="1"/>
    </xf>
    <xf numFmtId="167" fontId="0" fillId="0" borderId="3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0" fillId="0" borderId="3" xfId="0" applyBorder="1" applyAlignment="1">
      <alignment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/>
    </xf>
    <xf numFmtId="164" fontId="0" fillId="0" borderId="6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169" fontId="0" fillId="0" borderId="1" xfId="0" applyNumberFormat="1" applyFont="1" applyBorder="1" applyAlignment="1">
      <alignment/>
    </xf>
    <xf numFmtId="164" fontId="9" fillId="0" borderId="6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168" fontId="9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0" fontId="0" fillId="0" borderId="7" xfId="0" applyFont="1" applyBorder="1" applyAlignment="1">
      <alignment vertical="center" wrapText="1"/>
    </xf>
    <xf numFmtId="167" fontId="0" fillId="0" borderId="7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9" fillId="0" borderId="6" xfId="0" applyFont="1" applyBorder="1" applyAlignment="1">
      <alignment vertical="center" wrapText="1"/>
    </xf>
    <xf numFmtId="167" fontId="9" fillId="0" borderId="6" xfId="0" applyNumberFormat="1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6" xfId="0" applyFont="1" applyBorder="1" applyAlignment="1">
      <alignment/>
    </xf>
    <xf numFmtId="169" fontId="0" fillId="0" borderId="7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70" fontId="0" fillId="0" borderId="1" xfId="0" applyNumberFormat="1" applyFont="1" applyBorder="1" applyAlignment="1">
      <alignment/>
    </xf>
    <xf numFmtId="170" fontId="9" fillId="0" borderId="1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168" fontId="4" fillId="0" borderId="11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9" fontId="9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8" fontId="0" fillId="0" borderId="2" xfId="0" applyNumberFormat="1" applyFont="1" applyBorder="1" applyAlignment="1">
      <alignment vertical="center" wrapText="1"/>
    </xf>
    <xf numFmtId="167" fontId="0" fillId="0" borderId="2" xfId="0" applyNumberFormat="1" applyFont="1" applyBorder="1" applyAlignment="1">
      <alignment vertical="center" wrapText="1"/>
    </xf>
    <xf numFmtId="168" fontId="0" fillId="0" borderId="1" xfId="0" applyNumberFormat="1" applyFont="1" applyBorder="1" applyAlignment="1">
      <alignment vertical="center" wrapText="1"/>
    </xf>
    <xf numFmtId="168" fontId="0" fillId="0" borderId="13" xfId="0" applyNumberFormat="1" applyFont="1" applyBorder="1" applyAlignment="1">
      <alignment vertical="center" wrapText="1"/>
    </xf>
    <xf numFmtId="166" fontId="0" fillId="0" borderId="2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68" fontId="0" fillId="0" borderId="2" xfId="0" applyNumberFormat="1" applyFont="1" applyBorder="1" applyAlignment="1">
      <alignment wrapText="1"/>
    </xf>
    <xf numFmtId="167" fontId="0" fillId="0" borderId="2" xfId="0" applyNumberFormat="1" applyFont="1" applyBorder="1" applyAlignment="1">
      <alignment wrapText="1"/>
    </xf>
    <xf numFmtId="168" fontId="0" fillId="0" borderId="1" xfId="0" applyNumberFormat="1" applyFont="1" applyBorder="1" applyAlignment="1">
      <alignment wrapText="1"/>
    </xf>
    <xf numFmtId="168" fontId="0" fillId="0" borderId="13" xfId="0" applyNumberFormat="1" applyFont="1" applyBorder="1" applyAlignment="1">
      <alignment wrapText="1"/>
    </xf>
    <xf numFmtId="166" fontId="0" fillId="0" borderId="2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 indent="1"/>
    </xf>
    <xf numFmtId="166" fontId="0" fillId="0" borderId="2" xfId="0" applyNumberFormat="1" applyFont="1" applyBorder="1" applyAlignment="1">
      <alignment vertical="top" wrapText="1"/>
    </xf>
    <xf numFmtId="166" fontId="0" fillId="0" borderId="1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168" fontId="0" fillId="0" borderId="2" xfId="0" applyNumberFormat="1" applyFont="1" applyBorder="1" applyAlignment="1">
      <alignment vertical="top" wrapText="1"/>
    </xf>
    <xf numFmtId="1" fontId="0" fillId="0" borderId="1" xfId="0" applyNumberFormat="1" applyFont="1" applyBorder="1" applyAlignment="1">
      <alignment vertical="top" wrapText="1"/>
    </xf>
    <xf numFmtId="168" fontId="0" fillId="0" borderId="1" xfId="0" applyNumberFormat="1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1" fontId="0" fillId="0" borderId="2" xfId="0" applyNumberFormat="1" applyFont="1" applyBorder="1" applyAlignment="1">
      <alignment vertical="top" wrapText="1"/>
    </xf>
    <xf numFmtId="172" fontId="0" fillId="0" borderId="2" xfId="0" applyNumberFormat="1" applyFont="1" applyBorder="1" applyAlignment="1">
      <alignment vertical="top" wrapText="1"/>
    </xf>
    <xf numFmtId="172" fontId="0" fillId="0" borderId="1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173" fontId="0" fillId="0" borderId="2" xfId="15" applyFill="1" applyBorder="1" applyAlignment="1" applyProtection="1">
      <alignment vertical="top" wrapText="1"/>
      <protection/>
    </xf>
    <xf numFmtId="0" fontId="9" fillId="0" borderId="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0" fillId="0" borderId="2" xfId="0" applyFont="1" applyBorder="1" applyAlignment="1">
      <alignment wrapText="1"/>
    </xf>
    <xf numFmtId="166" fontId="0" fillId="0" borderId="2" xfId="15" applyNumberFormat="1" applyFill="1" applyBorder="1" applyAlignment="1" applyProtection="1">
      <alignment vertical="center" wrapText="1"/>
      <protection/>
    </xf>
    <xf numFmtId="0" fontId="0" fillId="0" borderId="2" xfId="0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 wrapText="1"/>
    </xf>
    <xf numFmtId="166" fontId="0" fillId="0" borderId="13" xfId="0" applyNumberFormat="1" applyFont="1" applyBorder="1" applyAlignment="1">
      <alignment vertical="center" wrapText="1"/>
    </xf>
    <xf numFmtId="167" fontId="0" fillId="0" borderId="2" xfId="0" applyNumberFormat="1" applyFont="1" applyBorder="1" applyAlignment="1">
      <alignment vertical="top" wrapText="1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166" fontId="9" fillId="0" borderId="2" xfId="0" applyNumberFormat="1" applyFont="1" applyBorder="1" applyAlignment="1">
      <alignment vertical="top" wrapText="1"/>
    </xf>
    <xf numFmtId="167" fontId="9" fillId="0" borderId="2" xfId="0" applyNumberFormat="1" applyFont="1" applyBorder="1" applyAlignment="1">
      <alignment vertical="top" wrapText="1"/>
    </xf>
    <xf numFmtId="167" fontId="9" fillId="0" borderId="1" xfId="0" applyNumberFormat="1" applyFont="1" applyBorder="1" applyAlignment="1">
      <alignment/>
    </xf>
    <xf numFmtId="16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174" fontId="0" fillId="0" borderId="2" xfId="0" applyNumberFormat="1" applyFont="1" applyBorder="1" applyAlignment="1">
      <alignment vertical="center" wrapText="1"/>
    </xf>
    <xf numFmtId="168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66" fontId="0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wrapText="1" indent="1"/>
    </xf>
    <xf numFmtId="10" fontId="0" fillId="0" borderId="2" xfId="0" applyNumberFormat="1" applyFont="1" applyBorder="1" applyAlignment="1">
      <alignment vertical="top" wrapText="1"/>
    </xf>
    <xf numFmtId="10" fontId="0" fillId="0" borderId="1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175" fontId="0" fillId="0" borderId="14" xfId="0" applyNumberForma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168" fontId="0" fillId="0" borderId="14" xfId="0" applyNumberFormat="1" applyBorder="1" applyAlignment="1">
      <alignment vertical="center"/>
    </xf>
    <xf numFmtId="175" fontId="0" fillId="0" borderId="14" xfId="0" applyNumberForma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5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19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166" fontId="0" fillId="0" borderId="7" xfId="0" applyNumberForma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9" fontId="0" fillId="0" borderId="1" xfId="0" applyNumberFormat="1" applyBorder="1" applyAlignment="1">
      <alignment vertical="center"/>
    </xf>
    <xf numFmtId="166" fontId="0" fillId="0" borderId="6" xfId="0" applyNumberFormat="1" applyBorder="1" applyAlignment="1">
      <alignment vertical="center"/>
    </xf>
    <xf numFmtId="166" fontId="3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169" fontId="3" fillId="0" borderId="17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167" fontId="3" fillId="0" borderId="14" xfId="0" applyNumberFormat="1" applyFont="1" applyBorder="1" applyAlignment="1">
      <alignment horizontal="center" vertical="center"/>
    </xf>
    <xf numFmtId="169" fontId="3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0" fontId="3" fillId="0" borderId="14" xfId="0" applyFont="1" applyBorder="1" applyAlignment="1">
      <alignment/>
    </xf>
    <xf numFmtId="167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67" fontId="3" fillId="0" borderId="15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20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69" fontId="3" fillId="0" borderId="17" xfId="0" applyNumberFormat="1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69" fontId="3" fillId="0" borderId="15" xfId="0" applyNumberFormat="1" applyFont="1" applyBorder="1" applyAlignment="1">
      <alignment vertical="center"/>
    </xf>
    <xf numFmtId="169" fontId="3" fillId="0" borderId="18" xfId="0" applyNumberFormat="1" applyFont="1" applyBorder="1" applyAlignment="1">
      <alignment vertical="center"/>
    </xf>
    <xf numFmtId="169" fontId="0" fillId="0" borderId="0" xfId="0" applyNumberFormat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167" fontId="4" fillId="0" borderId="17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5" xfId="0" applyFont="1" applyBorder="1" applyAlignment="1">
      <alignment vertical="center" wrapText="1"/>
    </xf>
    <xf numFmtId="167" fontId="3" fillId="0" borderId="15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171" fontId="22" fillId="0" borderId="17" xfId="0" applyNumberFormat="1" applyFont="1" applyBorder="1" applyAlignment="1">
      <alignment horizontal="center" vertical="center"/>
    </xf>
    <xf numFmtId="171" fontId="20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167" fontId="3" fillId="0" borderId="17" xfId="0" applyNumberFormat="1" applyFont="1" applyBorder="1" applyAlignment="1">
      <alignment vertical="center"/>
    </xf>
    <xf numFmtId="167" fontId="3" fillId="0" borderId="18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167" fontId="9" fillId="0" borderId="14" xfId="0" applyNumberFormat="1" applyFont="1" applyBorder="1" applyAlignment="1">
      <alignment vertical="center"/>
    </xf>
    <xf numFmtId="167" fontId="0" fillId="0" borderId="15" xfId="0" applyNumberForma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166" fontId="9" fillId="0" borderId="15" xfId="0" applyNumberFormat="1" applyFon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67" fontId="0" fillId="0" borderId="16" xfId="0" applyNumberFormat="1" applyBorder="1" applyAlignment="1">
      <alignment vertical="center"/>
    </xf>
    <xf numFmtId="166" fontId="2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top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168" fontId="23" fillId="0" borderId="1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168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76" fontId="23" fillId="0" borderId="1" xfId="0" applyNumberFormat="1" applyFont="1" applyBorder="1" applyAlignment="1">
      <alignment horizontal="right" vertical="center"/>
    </xf>
    <xf numFmtId="0" fontId="23" fillId="0" borderId="7" xfId="0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 wrapText="1"/>
    </xf>
    <xf numFmtId="166" fontId="23" fillId="0" borderId="6" xfId="0" applyNumberFormat="1" applyFont="1" applyBorder="1" applyAlignment="1">
      <alignment vertical="center"/>
    </xf>
    <xf numFmtId="166" fontId="23" fillId="0" borderId="1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166" fontId="23" fillId="0" borderId="3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66" fontId="28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9" fontId="9" fillId="0" borderId="1" xfId="0" applyNumberFormat="1" applyFont="1" applyBorder="1" applyAlignment="1">
      <alignment horizontal="right" wrapText="1"/>
    </xf>
    <xf numFmtId="169" fontId="9" fillId="0" borderId="1" xfId="0" applyNumberFormat="1" applyFont="1" applyBorder="1" applyAlignment="1">
      <alignment wrapText="1"/>
    </xf>
    <xf numFmtId="169" fontId="9" fillId="0" borderId="1" xfId="0" applyNumberFormat="1" applyFont="1" applyBorder="1" applyAlignment="1">
      <alignment vertical="top" wrapText="1"/>
    </xf>
    <xf numFmtId="165" fontId="0" fillId="0" borderId="1" xfId="0" applyNumberFormat="1" applyBorder="1" applyAlignment="1">
      <alignment/>
    </xf>
    <xf numFmtId="169" fontId="0" fillId="0" borderId="1" xfId="0" applyNumberFormat="1" applyFont="1" applyBorder="1" applyAlignment="1">
      <alignment horizontal="right" wrapText="1"/>
    </xf>
    <xf numFmtId="169" fontId="0" fillId="0" borderId="1" xfId="0" applyNumberFormat="1" applyFont="1" applyBorder="1" applyAlignment="1">
      <alignment wrapText="1"/>
    </xf>
    <xf numFmtId="169" fontId="0" fillId="0" borderId="1" xfId="0" applyNumberFormat="1" applyFont="1" applyBorder="1" applyAlignment="1">
      <alignment vertical="top" wrapText="1"/>
    </xf>
    <xf numFmtId="167" fontId="9" fillId="0" borderId="1" xfId="0" applyNumberFormat="1" applyFont="1" applyBorder="1" applyAlignment="1">
      <alignment horizontal="right" wrapText="1"/>
    </xf>
    <xf numFmtId="167" fontId="9" fillId="0" borderId="1" xfId="0" applyNumberFormat="1" applyFont="1" applyBorder="1" applyAlignment="1">
      <alignment wrapText="1"/>
    </xf>
    <xf numFmtId="167" fontId="0" fillId="0" borderId="1" xfId="0" applyNumberFormat="1" applyFont="1" applyBorder="1" applyAlignment="1">
      <alignment horizontal="right" wrapText="1"/>
    </xf>
    <xf numFmtId="167" fontId="0" fillId="0" borderId="1" xfId="0" applyNumberFormat="1" applyFont="1" applyBorder="1" applyAlignment="1">
      <alignment wrapText="1"/>
    </xf>
    <xf numFmtId="166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horizontal="right" wrapText="1"/>
    </xf>
    <xf numFmtId="166" fontId="0" fillId="0" borderId="1" xfId="0" applyNumberFormat="1" applyFont="1" applyBorder="1" applyAlignment="1">
      <alignment wrapText="1"/>
    </xf>
    <xf numFmtId="167" fontId="9" fillId="0" borderId="1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/>
    </xf>
    <xf numFmtId="169" fontId="0" fillId="0" borderId="1" xfId="0" applyNumberFormat="1" applyBorder="1" applyAlignment="1">
      <alignment horizontal="right"/>
    </xf>
    <xf numFmtId="169" fontId="0" fillId="0" borderId="1" xfId="0" applyNumberFormat="1" applyBorder="1" applyAlignment="1">
      <alignment/>
    </xf>
    <xf numFmtId="168" fontId="9" fillId="0" borderId="1" xfId="0" applyNumberFormat="1" applyFont="1" applyBorder="1" applyAlignment="1">
      <alignment horizontal="right"/>
    </xf>
    <xf numFmtId="177" fontId="9" fillId="0" borderId="1" xfId="0" applyNumberFormat="1" applyFont="1" applyBorder="1" applyAlignment="1">
      <alignment/>
    </xf>
    <xf numFmtId="16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/>
    </xf>
    <xf numFmtId="0" fontId="9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169" fontId="9" fillId="0" borderId="1" xfId="0" applyNumberFormat="1" applyFont="1" applyBorder="1" applyAlignment="1">
      <alignment horizontal="right"/>
    </xf>
    <xf numFmtId="166" fontId="9" fillId="0" borderId="0" xfId="0" applyNumberFormat="1" applyFont="1" applyAlignment="1">
      <alignment horizontal="right"/>
    </xf>
    <xf numFmtId="166" fontId="9" fillId="0" borderId="1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/>
    </xf>
    <xf numFmtId="167" fontId="9" fillId="0" borderId="1" xfId="0" applyNumberFormat="1" applyFont="1" applyBorder="1" applyAlignment="1">
      <alignment vertical="center"/>
    </xf>
    <xf numFmtId="177" fontId="9" fillId="0" borderId="1" xfId="0" applyNumberFormat="1" applyFon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/>
    </xf>
    <xf numFmtId="178" fontId="9" fillId="0" borderId="1" xfId="0" applyNumberFormat="1" applyFon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8" fontId="0" fillId="0" borderId="1" xfId="0" applyNumberFormat="1" applyBorder="1" applyAlignment="1">
      <alignment/>
    </xf>
    <xf numFmtId="177" fontId="9" fillId="0" borderId="1" xfId="0" applyNumberFormat="1" applyFont="1" applyBorder="1" applyAlignment="1">
      <alignment/>
    </xf>
    <xf numFmtId="179" fontId="9" fillId="0" borderId="1" xfId="0" applyNumberFormat="1" applyFon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168" fontId="9" fillId="0" borderId="1" xfId="0" applyNumberFormat="1" applyFon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17">
      <alignment/>
      <protection/>
    </xf>
    <xf numFmtId="0" fontId="5" fillId="0" borderId="0" xfId="17" applyFont="1" applyAlignment="1">
      <alignment horizontal="center"/>
      <protection/>
    </xf>
    <xf numFmtId="0" fontId="9" fillId="0" borderId="0" xfId="17" applyFont="1">
      <alignment/>
      <protection/>
    </xf>
    <xf numFmtId="0" fontId="4" fillId="2" borderId="7" xfId="17" applyFont="1" applyFill="1" applyBorder="1" applyAlignment="1">
      <alignment horizontal="center" vertical="center"/>
      <protection/>
    </xf>
    <xf numFmtId="0" fontId="4" fillId="2" borderId="12" xfId="17" applyFont="1" applyFill="1" applyBorder="1" applyAlignment="1">
      <alignment horizontal="center"/>
      <protection/>
    </xf>
    <xf numFmtId="0" fontId="3" fillId="0" borderId="0" xfId="17" applyFont="1">
      <alignment/>
      <protection/>
    </xf>
    <xf numFmtId="0" fontId="4" fillId="2" borderId="12" xfId="17" applyFont="1" applyFill="1" applyBorder="1" applyAlignment="1">
      <alignment horizontal="center" vertical="center" wrapText="1"/>
      <protection/>
    </xf>
    <xf numFmtId="0" fontId="4" fillId="2" borderId="1" xfId="17" applyFont="1" applyFill="1" applyBorder="1" applyAlignment="1">
      <alignment horizontal="center" vertical="center"/>
      <protection/>
    </xf>
    <xf numFmtId="0" fontId="4" fillId="2" borderId="2" xfId="17" applyFont="1" applyFill="1" applyBorder="1" applyAlignment="1">
      <alignment horizontal="right"/>
      <protection/>
    </xf>
    <xf numFmtId="0" fontId="4" fillId="2" borderId="12" xfId="17" applyFont="1" applyFill="1" applyBorder="1" applyAlignment="1">
      <alignment horizontal="left"/>
      <protection/>
    </xf>
    <xf numFmtId="0" fontId="4" fillId="2" borderId="3" xfId="17" applyFont="1" applyFill="1" applyBorder="1" applyAlignment="1">
      <alignment horizontal="center" vertical="center"/>
      <protection/>
    </xf>
    <xf numFmtId="0" fontId="4" fillId="2" borderId="7" xfId="17" applyFont="1" applyFill="1" applyBorder="1" applyAlignment="1">
      <alignment horizontal="center" vertical="top"/>
      <protection/>
    </xf>
    <xf numFmtId="0" fontId="4" fillId="2" borderId="7" xfId="17" applyFont="1" applyFill="1" applyBorder="1" applyAlignment="1">
      <alignment horizontal="center" vertical="center"/>
      <protection/>
    </xf>
    <xf numFmtId="0" fontId="4" fillId="2" borderId="6" xfId="17" applyFont="1" applyFill="1" applyBorder="1" applyAlignment="1">
      <alignment horizontal="center" vertical="center"/>
      <protection/>
    </xf>
    <xf numFmtId="0" fontId="4" fillId="2" borderId="6" xfId="17" applyFont="1" applyFill="1" applyBorder="1" applyAlignment="1">
      <alignment horizontal="center" vertical="top"/>
      <protection/>
    </xf>
    <xf numFmtId="0" fontId="4" fillId="2" borderId="1" xfId="17" applyFont="1" applyFill="1" applyBorder="1" applyAlignment="1">
      <alignment horizontal="center" vertical="center"/>
      <protection/>
    </xf>
    <xf numFmtId="0" fontId="12" fillId="2" borderId="1" xfId="17" applyFont="1" applyFill="1" applyBorder="1" applyAlignment="1">
      <alignment horizontal="center" vertical="center" wrapText="1"/>
      <protection/>
    </xf>
    <xf numFmtId="0" fontId="11" fillId="0" borderId="7" xfId="17" applyFont="1" applyBorder="1" applyAlignment="1">
      <alignment horizontal="center" vertical="center"/>
      <protection/>
    </xf>
    <xf numFmtId="0" fontId="11" fillId="0" borderId="0" xfId="17" applyFont="1" applyAlignment="1">
      <alignment horizontal="center" vertical="center"/>
      <protection/>
    </xf>
    <xf numFmtId="0" fontId="4" fillId="0" borderId="22" xfId="17" applyFont="1" applyBorder="1">
      <alignment/>
      <protection/>
    </xf>
    <xf numFmtId="0" fontId="4" fillId="0" borderId="22" xfId="17" applyFont="1" applyBorder="1" applyAlignment="1">
      <alignment vertical="center" wrapText="1"/>
      <protection/>
    </xf>
    <xf numFmtId="167" fontId="4" fillId="0" borderId="22" xfId="17" applyNumberFormat="1" applyFont="1" applyBorder="1">
      <alignment/>
      <protection/>
    </xf>
    <xf numFmtId="167" fontId="3" fillId="0" borderId="22" xfId="17" applyNumberFormat="1" applyBorder="1">
      <alignment/>
      <protection/>
    </xf>
    <xf numFmtId="0" fontId="3" fillId="0" borderId="22" xfId="17" applyBorder="1">
      <alignment/>
      <protection/>
    </xf>
    <xf numFmtId="0" fontId="3" fillId="0" borderId="22" xfId="17" applyFont="1" applyBorder="1" applyAlignment="1">
      <alignment vertical="center" wrapText="1"/>
      <protection/>
    </xf>
    <xf numFmtId="167" fontId="4" fillId="0" borderId="22" xfId="17" applyNumberFormat="1" applyFont="1" applyBorder="1" applyAlignment="1">
      <alignment horizontal="right"/>
      <protection/>
    </xf>
    <xf numFmtId="168" fontId="4" fillId="0" borderId="22" xfId="17" applyNumberFormat="1" applyFont="1" applyBorder="1">
      <alignment/>
      <protection/>
    </xf>
    <xf numFmtId="177" fontId="3" fillId="0" borderId="22" xfId="17" applyNumberFormat="1" applyFont="1" applyBorder="1">
      <alignment/>
      <protection/>
    </xf>
    <xf numFmtId="180" fontId="3" fillId="0" borderId="22" xfId="17" applyNumberFormat="1" applyFont="1" applyBorder="1">
      <alignment/>
      <protection/>
    </xf>
    <xf numFmtId="166" fontId="3" fillId="0" borderId="22" xfId="17" applyNumberFormat="1" applyFont="1" applyBorder="1">
      <alignment/>
      <protection/>
    </xf>
    <xf numFmtId="169" fontId="3" fillId="0" borderId="22" xfId="17" applyNumberFormat="1" applyFont="1" applyBorder="1">
      <alignment/>
      <protection/>
    </xf>
    <xf numFmtId="167" fontId="3" fillId="0" borderId="22" xfId="17" applyNumberFormat="1" applyFont="1" applyBorder="1">
      <alignment/>
      <protection/>
    </xf>
    <xf numFmtId="181" fontId="3" fillId="0" borderId="22" xfId="17" applyNumberFormat="1" applyFont="1" applyBorder="1">
      <alignment/>
      <protection/>
    </xf>
    <xf numFmtId="168" fontId="3" fillId="0" borderId="22" xfId="17" applyNumberFormat="1" applyFont="1" applyBorder="1">
      <alignment/>
      <protection/>
    </xf>
    <xf numFmtId="169" fontId="4" fillId="0" borderId="22" xfId="17" applyNumberFormat="1" applyFont="1" applyBorder="1">
      <alignment/>
      <protection/>
    </xf>
    <xf numFmtId="166" fontId="4" fillId="0" borderId="22" xfId="17" applyNumberFormat="1" applyFont="1" applyBorder="1">
      <alignment/>
      <protection/>
    </xf>
    <xf numFmtId="0" fontId="4" fillId="0" borderId="0" xfId="17" applyFont="1">
      <alignment/>
      <protection/>
    </xf>
    <xf numFmtId="166" fontId="3" fillId="0" borderId="22" xfId="17" applyNumberFormat="1" applyBorder="1">
      <alignment/>
      <protection/>
    </xf>
    <xf numFmtId="169" fontId="3" fillId="0" borderId="22" xfId="17" applyNumberFormat="1" applyBorder="1">
      <alignment/>
      <protection/>
    </xf>
    <xf numFmtId="0" fontId="4" fillId="0" borderId="22" xfId="17" applyFont="1" applyBorder="1" applyAlignment="1">
      <alignment horizontal="center" vertical="center"/>
      <protection/>
    </xf>
    <xf numFmtId="0" fontId="3" fillId="0" borderId="0" xfId="17" applyAlignment="1">
      <alignment vertical="center"/>
      <protection/>
    </xf>
    <xf numFmtId="0" fontId="3" fillId="0" borderId="0" xfId="17" applyFont="1" applyAlignment="1">
      <alignment vertical="center"/>
      <protection/>
    </xf>
  </cellXfs>
  <cellStyles count="7">
    <cellStyle name="Normal" xfId="0"/>
    <cellStyle name="Comma" xfId="15"/>
    <cellStyle name="Comma [0]" xfId="16"/>
    <cellStyle name="Normalny_Kopia źródło dochodów_załącznik nr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G5" sqref="G5"/>
    </sheetView>
  </sheetViews>
  <sheetFormatPr defaultColWidth="9.140625" defaultRowHeight="12.75"/>
  <cols>
    <col min="1" max="1" width="6.57421875" style="1" customWidth="1"/>
    <col min="2" max="2" width="8.8515625" style="1" customWidth="1"/>
    <col min="3" max="3" width="29.28125" style="1" customWidth="1"/>
    <col min="4" max="4" width="18.28125" style="1" customWidth="1"/>
    <col min="5" max="5" width="19.7109375" style="1" customWidth="1"/>
    <col min="6" max="6" width="17.421875" style="1" customWidth="1"/>
    <col min="7" max="7" width="15.8515625" style="1" customWidth="1"/>
    <col min="8" max="9" width="13.421875" style="0" customWidth="1"/>
  </cols>
  <sheetData>
    <row r="1" ht="12.75" customHeight="1"/>
    <row r="2" spans="1:7" ht="13.5" customHeight="1">
      <c r="A2" s="2"/>
      <c r="B2" s="2"/>
      <c r="C2" s="2"/>
      <c r="D2" s="2"/>
      <c r="E2" s="2"/>
      <c r="F2" s="1" t="s">
        <v>311</v>
      </c>
      <c r="G2" s="3"/>
    </row>
    <row r="3" spans="1:7" ht="15.75" customHeight="1">
      <c r="A3" s="2"/>
      <c r="B3" s="2"/>
      <c r="C3" s="2"/>
      <c r="D3" s="2"/>
      <c r="E3" s="2"/>
      <c r="F3" s="1" t="s">
        <v>310</v>
      </c>
      <c r="G3" s="3"/>
    </row>
    <row r="4" spans="1:7" ht="15.75" customHeight="1">
      <c r="A4" s="2"/>
      <c r="B4" s="2"/>
      <c r="C4" s="2"/>
      <c r="D4" s="2"/>
      <c r="E4" s="2"/>
      <c r="F4" s="1" t="s">
        <v>312</v>
      </c>
      <c r="G4" s="3"/>
    </row>
    <row r="5" spans="1:7" ht="15.75" customHeight="1">
      <c r="A5" s="2"/>
      <c r="B5" s="2"/>
      <c r="C5" s="2"/>
      <c r="D5" s="2"/>
      <c r="E5" s="2"/>
      <c r="G5" s="3"/>
    </row>
    <row r="6" spans="1:9" ht="22.5" customHeight="1">
      <c r="A6" s="3"/>
      <c r="B6" s="3"/>
      <c r="C6" s="3"/>
      <c r="D6" s="4" t="s">
        <v>0</v>
      </c>
      <c r="E6" s="5"/>
      <c r="F6" s="5"/>
      <c r="G6" s="5"/>
      <c r="H6" s="5"/>
      <c r="I6" s="5"/>
    </row>
    <row r="7" spans="1:9" s="8" customFormat="1" ht="20.25" customHeight="1">
      <c r="A7" s="357" t="s">
        <v>1</v>
      </c>
      <c r="B7" s="357" t="s">
        <v>2</v>
      </c>
      <c r="C7" s="357" t="s">
        <v>3</v>
      </c>
      <c r="D7" s="357" t="s">
        <v>4</v>
      </c>
      <c r="E7" s="357" t="s">
        <v>5</v>
      </c>
      <c r="F7" s="7" t="s">
        <v>6</v>
      </c>
      <c r="G7" s="357" t="s">
        <v>7</v>
      </c>
      <c r="H7" s="358" t="s">
        <v>8</v>
      </c>
      <c r="I7" s="359" t="s">
        <v>9</v>
      </c>
    </row>
    <row r="8" spans="1:9" s="8" customFormat="1" ht="86.25" customHeight="1">
      <c r="A8" s="357"/>
      <c r="B8" s="357"/>
      <c r="C8" s="357"/>
      <c r="D8" s="357"/>
      <c r="E8" s="357"/>
      <c r="F8" s="9" t="s">
        <v>10</v>
      </c>
      <c r="G8" s="357"/>
      <c r="H8" s="358"/>
      <c r="I8" s="359"/>
    </row>
    <row r="9" spans="1:9" s="8" customFormat="1" ht="6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1">
        <v>8</v>
      </c>
      <c r="I9" s="12">
        <v>9</v>
      </c>
    </row>
    <row r="10" spans="1:9" s="18" customFormat="1" ht="12.75">
      <c r="A10" s="13">
        <v>10</v>
      </c>
      <c r="B10" s="14"/>
      <c r="C10" s="15" t="s">
        <v>11</v>
      </c>
      <c r="D10" s="16">
        <v>404000</v>
      </c>
      <c r="E10" s="16">
        <v>404000</v>
      </c>
      <c r="F10" s="15"/>
      <c r="G10" s="15"/>
      <c r="H10" s="15"/>
      <c r="I10" s="17"/>
    </row>
    <row r="11" spans="1:9" s="8" customFormat="1" ht="25.5">
      <c r="A11" s="19"/>
      <c r="B11" s="20">
        <v>1010</v>
      </c>
      <c r="C11" s="21" t="s">
        <v>12</v>
      </c>
      <c r="D11" s="22">
        <v>404000</v>
      </c>
      <c r="E11" s="22">
        <v>404000</v>
      </c>
      <c r="F11" s="21"/>
      <c r="G11" s="21"/>
      <c r="H11" s="21"/>
      <c r="I11" s="23"/>
    </row>
    <row r="12" spans="1:9" s="18" customFormat="1" ht="12.75">
      <c r="A12" s="13">
        <v>150</v>
      </c>
      <c r="B12" s="24"/>
      <c r="C12" s="15" t="s">
        <v>13</v>
      </c>
      <c r="D12" s="25">
        <v>10605</v>
      </c>
      <c r="E12" s="16"/>
      <c r="F12" s="15"/>
      <c r="G12" s="15"/>
      <c r="H12" s="15"/>
      <c r="I12" s="26">
        <v>10605</v>
      </c>
    </row>
    <row r="13" spans="1:9" s="8" customFormat="1" ht="12.75">
      <c r="A13" s="19"/>
      <c r="B13" s="20">
        <v>15011</v>
      </c>
      <c r="C13" s="21" t="s">
        <v>14</v>
      </c>
      <c r="D13" s="27">
        <v>10605</v>
      </c>
      <c r="E13" s="22"/>
      <c r="F13" s="21"/>
      <c r="G13" s="21"/>
      <c r="H13" s="21"/>
      <c r="I13" s="28">
        <v>10605</v>
      </c>
    </row>
    <row r="14" spans="1:9" s="18" customFormat="1" ht="12.75">
      <c r="A14" s="13">
        <v>600</v>
      </c>
      <c r="B14" s="24"/>
      <c r="C14" s="15" t="s">
        <v>15</v>
      </c>
      <c r="D14" s="16">
        <v>820000</v>
      </c>
      <c r="E14" s="16">
        <v>670000</v>
      </c>
      <c r="F14" s="15"/>
      <c r="G14" s="15"/>
      <c r="H14" s="15"/>
      <c r="I14" s="29">
        <v>150000</v>
      </c>
    </row>
    <row r="15" spans="1:9" s="8" customFormat="1" ht="12.75">
      <c r="A15" s="19"/>
      <c r="B15" s="20">
        <v>60014</v>
      </c>
      <c r="C15" s="21" t="s">
        <v>16</v>
      </c>
      <c r="D15" s="22">
        <v>150000</v>
      </c>
      <c r="E15" s="22"/>
      <c r="F15" s="21"/>
      <c r="G15" s="21"/>
      <c r="H15" s="21"/>
      <c r="I15" s="30">
        <v>150000</v>
      </c>
    </row>
    <row r="16" spans="1:9" s="8" customFormat="1" ht="12.75">
      <c r="A16" s="19"/>
      <c r="B16" s="20">
        <v>60016</v>
      </c>
      <c r="C16" s="21" t="s">
        <v>17</v>
      </c>
      <c r="D16" s="22">
        <v>670000</v>
      </c>
      <c r="E16" s="22">
        <v>670000</v>
      </c>
      <c r="F16" s="21"/>
      <c r="G16" s="21"/>
      <c r="H16" s="21"/>
      <c r="I16" s="23"/>
    </row>
    <row r="17" spans="1:9" s="18" customFormat="1" ht="12.75">
      <c r="A17" s="13">
        <v>700</v>
      </c>
      <c r="B17" s="24"/>
      <c r="C17" s="15" t="s">
        <v>18</v>
      </c>
      <c r="D17" s="25">
        <v>36000</v>
      </c>
      <c r="E17" s="25">
        <v>36000</v>
      </c>
      <c r="F17" s="15"/>
      <c r="G17" s="15"/>
      <c r="H17" s="15"/>
      <c r="I17" s="17"/>
    </row>
    <row r="18" spans="1:9" s="18" customFormat="1" ht="25.5">
      <c r="A18" s="19"/>
      <c r="B18" s="20">
        <v>70005</v>
      </c>
      <c r="C18" s="21" t="s">
        <v>19</v>
      </c>
      <c r="D18" s="27">
        <v>36000</v>
      </c>
      <c r="E18" s="27">
        <v>36000</v>
      </c>
      <c r="F18" s="15"/>
      <c r="G18" s="15"/>
      <c r="H18" s="15"/>
      <c r="I18" s="17"/>
    </row>
    <row r="19" spans="1:9" s="8" customFormat="1" ht="12.75">
      <c r="A19" s="13">
        <v>750</v>
      </c>
      <c r="B19" s="20"/>
      <c r="C19" s="15" t="s">
        <v>20</v>
      </c>
      <c r="D19" s="16">
        <v>117860</v>
      </c>
      <c r="E19" s="16">
        <v>107000</v>
      </c>
      <c r="F19" s="15"/>
      <c r="G19" s="15"/>
      <c r="H19" s="15"/>
      <c r="I19" s="26">
        <v>10860</v>
      </c>
    </row>
    <row r="20" spans="1:9" s="8" customFormat="1" ht="12.75">
      <c r="A20" s="19"/>
      <c r="B20" s="20">
        <v>75023</v>
      </c>
      <c r="C20" s="21" t="s">
        <v>21</v>
      </c>
      <c r="D20" s="22">
        <v>107000</v>
      </c>
      <c r="E20" s="22">
        <v>107000</v>
      </c>
      <c r="F20" s="21"/>
      <c r="G20" s="21"/>
      <c r="H20" s="21"/>
      <c r="I20" s="23"/>
    </row>
    <row r="21" spans="1:9" s="8" customFormat="1" ht="12.75">
      <c r="A21" s="19"/>
      <c r="B21" s="20">
        <v>75095</v>
      </c>
      <c r="C21" s="21" t="s">
        <v>22</v>
      </c>
      <c r="D21" s="27">
        <v>10860</v>
      </c>
      <c r="E21" s="27"/>
      <c r="F21" s="27"/>
      <c r="G21" s="27"/>
      <c r="H21" s="27"/>
      <c r="I21" s="28">
        <v>10860</v>
      </c>
    </row>
    <row r="22" spans="1:9" s="18" customFormat="1" ht="12.75">
      <c r="A22" s="13">
        <v>801</v>
      </c>
      <c r="B22" s="24"/>
      <c r="C22" s="15" t="s">
        <v>23</v>
      </c>
      <c r="D22" s="25">
        <v>80000</v>
      </c>
      <c r="E22" s="25">
        <v>80000</v>
      </c>
      <c r="F22" s="25"/>
      <c r="G22" s="25"/>
      <c r="H22" s="25"/>
      <c r="I22" s="26"/>
    </row>
    <row r="23" spans="1:9" s="8" customFormat="1" ht="12.75">
      <c r="A23" s="19"/>
      <c r="B23" s="20">
        <v>80101</v>
      </c>
      <c r="C23" s="21" t="s">
        <v>24</v>
      </c>
      <c r="D23" s="27">
        <v>80000</v>
      </c>
      <c r="E23" s="27">
        <v>80000</v>
      </c>
      <c r="F23" s="27"/>
      <c r="G23" s="27"/>
      <c r="H23" s="27"/>
      <c r="I23" s="28"/>
    </row>
    <row r="24" spans="1:9" s="8" customFormat="1" ht="12.75">
      <c r="A24" s="19"/>
      <c r="B24" s="20"/>
      <c r="C24" s="21"/>
      <c r="D24" s="21"/>
      <c r="E24" s="21"/>
      <c r="F24" s="21"/>
      <c r="G24" s="21"/>
      <c r="H24" s="21"/>
      <c r="I24" s="23"/>
    </row>
    <row r="25" spans="1:9" s="34" customFormat="1" ht="24.75" customHeight="1">
      <c r="A25" s="356" t="s">
        <v>25</v>
      </c>
      <c r="B25" s="356"/>
      <c r="C25" s="356"/>
      <c r="D25" s="31">
        <f>SUM(D10+D12+D14+D17+D19+D22)</f>
        <v>1468465</v>
      </c>
      <c r="E25" s="31">
        <f>SUM(E10+E12+E14+E17+E19+E22)</f>
        <v>1297000</v>
      </c>
      <c r="F25" s="32">
        <f>SUM(F10+F12+F14+F19+F22)</f>
        <v>0</v>
      </c>
      <c r="G25" s="32">
        <f>SUM(G10+G12+G14+G19+G22)</f>
        <v>0</v>
      </c>
      <c r="H25" s="32">
        <f>SUM(H10+H12+H14+H19+H22)</f>
        <v>0</v>
      </c>
      <c r="I25" s="33">
        <f>SUM(I10+I12+I14+I19+I22)</f>
        <v>171465</v>
      </c>
    </row>
    <row r="27" ht="12.75">
      <c r="A27" s="35"/>
    </row>
  </sheetData>
  <mergeCells count="9">
    <mergeCell ref="I7:I8"/>
    <mergeCell ref="A7:A8"/>
    <mergeCell ref="B7:B8"/>
    <mergeCell ref="C7:C8"/>
    <mergeCell ref="D7:D8"/>
    <mergeCell ref="A25:C25"/>
    <mergeCell ref="E7:E8"/>
    <mergeCell ref="G7:G8"/>
    <mergeCell ref="H7:H8"/>
  </mergeCells>
  <printOptions/>
  <pageMargins left="0.24027777777777778" right="0.3798611111111111" top="0.9840277777777777" bottom="0.98402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1">
      <selection activeCell="B2" sqref="B2"/>
    </sheetView>
  </sheetViews>
  <sheetFormatPr defaultColWidth="9.140625" defaultRowHeight="12.75"/>
  <cols>
    <col min="1" max="1" width="5.7109375" style="1" customWidth="1"/>
    <col min="2" max="2" width="8.140625" style="1" customWidth="1"/>
    <col min="3" max="3" width="9.8515625" style="1" customWidth="1"/>
    <col min="4" max="4" width="41.57421875" style="1" customWidth="1"/>
    <col min="5" max="5" width="22.421875" style="1" customWidth="1"/>
    <col min="6" max="16384" width="9.140625" style="1" customWidth="1"/>
  </cols>
  <sheetData>
    <row r="1" ht="18.75" customHeight="1"/>
    <row r="2" ht="20.25" customHeight="1">
      <c r="D2" s="1" t="s">
        <v>319</v>
      </c>
    </row>
    <row r="3" ht="15.75" customHeight="1">
      <c r="D3" s="1" t="s">
        <v>318</v>
      </c>
    </row>
    <row r="4" ht="18" customHeight="1">
      <c r="D4" s="1" t="s">
        <v>320</v>
      </c>
    </row>
    <row r="5" ht="18" customHeight="1"/>
    <row r="6" spans="1:5" ht="78" customHeight="1">
      <c r="A6" s="373" t="s">
        <v>245</v>
      </c>
      <c r="B6" s="373"/>
      <c r="C6" s="373"/>
      <c r="D6" s="373"/>
      <c r="E6" s="373"/>
    </row>
    <row r="7" spans="4:5" ht="19.5" customHeight="1">
      <c r="D7" s="214"/>
      <c r="E7" s="214"/>
    </row>
    <row r="8" ht="19.5" customHeight="1">
      <c r="E8" s="234"/>
    </row>
    <row r="9" spans="1:5" ht="19.5" customHeight="1">
      <c r="A9" s="41" t="s">
        <v>110</v>
      </c>
      <c r="B9" s="41" t="s">
        <v>1</v>
      </c>
      <c r="C9" s="41" t="s">
        <v>2</v>
      </c>
      <c r="D9" s="41" t="s">
        <v>243</v>
      </c>
      <c r="E9" s="41" t="s">
        <v>244</v>
      </c>
    </row>
    <row r="10" spans="1:5" ht="30" customHeight="1">
      <c r="A10" s="248" t="s">
        <v>217</v>
      </c>
      <c r="B10" s="380" t="s">
        <v>246</v>
      </c>
      <c r="C10" s="380"/>
      <c r="D10" s="380"/>
      <c r="E10" s="380"/>
    </row>
    <row r="11" spans="1:5" s="253" customFormat="1" ht="54" customHeight="1">
      <c r="A11" s="249" t="s">
        <v>115</v>
      </c>
      <c r="B11" s="250">
        <v>756</v>
      </c>
      <c r="C11" s="250"/>
      <c r="D11" s="251" t="s">
        <v>247</v>
      </c>
      <c r="E11" s="252">
        <v>30450</v>
      </c>
    </row>
    <row r="12" spans="1:5" ht="38.25" customHeight="1">
      <c r="A12" s="243"/>
      <c r="B12" s="244"/>
      <c r="C12" s="244">
        <v>75618</v>
      </c>
      <c r="D12" s="254" t="s">
        <v>248</v>
      </c>
      <c r="E12" s="255">
        <v>30450</v>
      </c>
    </row>
    <row r="13" spans="1:5" ht="30" customHeight="1">
      <c r="A13" s="243"/>
      <c r="B13" s="244"/>
      <c r="C13" s="244"/>
      <c r="D13" s="254"/>
      <c r="E13" s="244"/>
    </row>
    <row r="14" spans="1:5" ht="30" customHeight="1">
      <c r="A14" s="243"/>
      <c r="B14" s="244"/>
      <c r="C14" s="244"/>
      <c r="D14" s="254"/>
      <c r="E14" s="244"/>
    </row>
    <row r="15" spans="1:5" ht="30" customHeight="1">
      <c r="A15" s="381" t="s">
        <v>249</v>
      </c>
      <c r="B15" s="381"/>
      <c r="C15" s="381"/>
      <c r="D15" s="381"/>
      <c r="E15" s="256">
        <v>30450</v>
      </c>
    </row>
    <row r="16" spans="1:5" ht="30" customHeight="1">
      <c r="A16" s="257" t="s">
        <v>219</v>
      </c>
      <c r="B16" s="382" t="s">
        <v>250</v>
      </c>
      <c r="C16" s="382"/>
      <c r="D16" s="382"/>
      <c r="E16" s="382"/>
    </row>
    <row r="17" spans="1:5" s="253" customFormat="1" ht="30" customHeight="1">
      <c r="A17" s="258"/>
      <c r="B17" s="250">
        <v>851</v>
      </c>
      <c r="C17" s="250"/>
      <c r="D17" s="251" t="s">
        <v>60</v>
      </c>
      <c r="E17" s="252">
        <v>28950</v>
      </c>
    </row>
    <row r="18" spans="1:5" ht="30" customHeight="1">
      <c r="A18" s="259"/>
      <c r="B18" s="241"/>
      <c r="C18" s="241">
        <v>85154</v>
      </c>
      <c r="D18" s="260" t="s">
        <v>62</v>
      </c>
      <c r="E18" s="261">
        <v>28950</v>
      </c>
    </row>
    <row r="19" spans="1:5" ht="30" customHeight="1">
      <c r="A19" s="240"/>
      <c r="B19" s="241"/>
      <c r="C19" s="241"/>
      <c r="D19" s="260"/>
      <c r="E19" s="261"/>
    </row>
    <row r="20" spans="1:5" ht="30" customHeight="1">
      <c r="A20" s="240"/>
      <c r="B20" s="241"/>
      <c r="C20" s="241"/>
      <c r="D20" s="260"/>
      <c r="E20" s="261"/>
    </row>
    <row r="21" spans="1:5" ht="30" customHeight="1">
      <c r="A21" s="243"/>
      <c r="B21" s="244"/>
      <c r="C21" s="244"/>
      <c r="D21" s="254"/>
      <c r="E21" s="255"/>
    </row>
    <row r="22" spans="1:5" ht="30" customHeight="1">
      <c r="A22" s="243"/>
      <c r="B22" s="244"/>
      <c r="C22" s="244"/>
      <c r="D22" s="254"/>
      <c r="E22" s="255"/>
    </row>
    <row r="23" spans="1:5" ht="30" customHeight="1">
      <c r="A23" s="379" t="s">
        <v>249</v>
      </c>
      <c r="B23" s="379"/>
      <c r="C23" s="379"/>
      <c r="D23" s="379"/>
      <c r="E23" s="262">
        <v>28950</v>
      </c>
    </row>
    <row r="25" ht="12.75">
      <c r="A25" s="233"/>
    </row>
    <row r="26" ht="12.75">
      <c r="A26" s="35"/>
    </row>
    <row r="28" ht="12.75">
      <c r="A28" s="35"/>
    </row>
  </sheetData>
  <mergeCells count="5">
    <mergeCell ref="A23:D23"/>
    <mergeCell ref="A6:E6"/>
    <mergeCell ref="B10:E10"/>
    <mergeCell ref="A15:D15"/>
    <mergeCell ref="B16:E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G24" sqref="G24"/>
    </sheetView>
  </sheetViews>
  <sheetFormatPr defaultColWidth="9.140625" defaultRowHeight="12.75"/>
  <cols>
    <col min="1" max="1" width="6.8515625" style="388" customWidth="1"/>
    <col min="2" max="2" width="48.140625" style="388" customWidth="1"/>
    <col min="3" max="3" width="11.28125" style="388" customWidth="1"/>
    <col min="4" max="5" width="10.57421875" style="388" customWidth="1"/>
    <col min="6" max="6" width="10.421875" style="388" customWidth="1"/>
    <col min="7" max="7" width="12.57421875" style="388" customWidth="1"/>
    <col min="8" max="16384" width="9.140625" style="388" customWidth="1"/>
  </cols>
  <sheetData>
    <row r="1" spans="2:5" ht="18">
      <c r="B1" s="389"/>
      <c r="E1" s="388" t="s">
        <v>340</v>
      </c>
    </row>
    <row r="2" spans="2:5" ht="18">
      <c r="B2" s="389"/>
      <c r="E2" s="388" t="s">
        <v>310</v>
      </c>
    </row>
    <row r="3" spans="2:5" ht="12.75" customHeight="1">
      <c r="B3" s="389"/>
      <c r="E3" s="388" t="s">
        <v>312</v>
      </c>
    </row>
    <row r="4" ht="12.75">
      <c r="C4" s="390" t="s">
        <v>81</v>
      </c>
    </row>
    <row r="5" spans="1:7" s="393" customFormat="1" ht="15" customHeight="1">
      <c r="A5" s="391" t="s">
        <v>1</v>
      </c>
      <c r="B5" s="391" t="s">
        <v>82</v>
      </c>
      <c r="C5" s="392" t="s">
        <v>83</v>
      </c>
      <c r="D5" s="392"/>
      <c r="E5" s="392"/>
      <c r="F5" s="392"/>
      <c r="G5" s="392"/>
    </row>
    <row r="6" spans="1:7" s="393" customFormat="1" ht="15" customHeight="1">
      <c r="A6" s="391"/>
      <c r="B6" s="391"/>
      <c r="C6" s="394" t="s">
        <v>341</v>
      </c>
      <c r="D6" s="395" t="s">
        <v>29</v>
      </c>
      <c r="E6" s="395"/>
      <c r="F6" s="396" t="s">
        <v>164</v>
      </c>
      <c r="G6" s="397"/>
    </row>
    <row r="7" spans="1:7" s="393" customFormat="1" ht="15" customHeight="1">
      <c r="A7" s="398"/>
      <c r="B7" s="398"/>
      <c r="C7" s="394"/>
      <c r="D7" s="399"/>
      <c r="E7" s="400"/>
      <c r="F7" s="396"/>
      <c r="G7" s="397"/>
    </row>
    <row r="8" spans="1:7" s="393" customFormat="1" ht="93" customHeight="1">
      <c r="A8" s="398"/>
      <c r="B8" s="401"/>
      <c r="C8" s="394"/>
      <c r="D8" s="402" t="s">
        <v>30</v>
      </c>
      <c r="E8" s="402" t="s">
        <v>31</v>
      </c>
      <c r="F8" s="403" t="s">
        <v>84</v>
      </c>
      <c r="G8" s="404" t="s">
        <v>85</v>
      </c>
    </row>
    <row r="9" spans="1:7" s="406" customFormat="1" ht="7.5" customHeight="1">
      <c r="A9" s="405">
        <v>1</v>
      </c>
      <c r="B9" s="405">
        <v>2</v>
      </c>
      <c r="C9" s="405">
        <v>3</v>
      </c>
      <c r="D9" s="405">
        <v>4</v>
      </c>
      <c r="E9" s="405">
        <v>5</v>
      </c>
      <c r="F9" s="405">
        <v>6</v>
      </c>
      <c r="G9" s="405">
        <v>7</v>
      </c>
    </row>
    <row r="10" spans="1:7" ht="27" customHeight="1">
      <c r="A10" s="407">
        <v>400</v>
      </c>
      <c r="B10" s="408" t="s">
        <v>342</v>
      </c>
      <c r="C10" s="409">
        <v>49434</v>
      </c>
      <c r="D10" s="409">
        <v>49434</v>
      </c>
      <c r="E10" s="410"/>
      <c r="F10" s="410"/>
      <c r="G10" s="411"/>
    </row>
    <row r="11" spans="1:7" ht="19.5" customHeight="1">
      <c r="A11" s="411"/>
      <c r="B11" s="412" t="s">
        <v>86</v>
      </c>
      <c r="C11" s="410">
        <v>49434</v>
      </c>
      <c r="D11" s="410">
        <v>49434</v>
      </c>
      <c r="E11" s="410"/>
      <c r="F11" s="410"/>
      <c r="G11" s="411"/>
    </row>
    <row r="12" spans="1:7" ht="19.5" customHeight="1">
      <c r="A12" s="407">
        <v>700</v>
      </c>
      <c r="B12" s="408" t="s">
        <v>18</v>
      </c>
      <c r="C12" s="409">
        <v>254630</v>
      </c>
      <c r="D12" s="409">
        <v>19016</v>
      </c>
      <c r="E12" s="410">
        <v>235614</v>
      </c>
      <c r="F12" s="410"/>
      <c r="G12" s="411"/>
    </row>
    <row r="13" spans="1:7" ht="54.75" customHeight="1">
      <c r="A13" s="411"/>
      <c r="B13" s="412" t="s">
        <v>343</v>
      </c>
      <c r="C13" s="410">
        <v>19016</v>
      </c>
      <c r="D13" s="410">
        <v>19016</v>
      </c>
      <c r="E13" s="410"/>
      <c r="F13" s="410"/>
      <c r="G13" s="411"/>
    </row>
    <row r="14" spans="1:7" ht="36.75" customHeight="1">
      <c r="A14" s="411"/>
      <c r="B14" s="412" t="s">
        <v>87</v>
      </c>
      <c r="C14" s="410">
        <v>235614</v>
      </c>
      <c r="D14" s="410"/>
      <c r="E14" s="410">
        <v>235614</v>
      </c>
      <c r="F14" s="410"/>
      <c r="G14" s="411"/>
    </row>
    <row r="15" spans="1:7" ht="19.5" customHeight="1">
      <c r="A15" s="407">
        <v>750</v>
      </c>
      <c r="B15" s="408" t="s">
        <v>20</v>
      </c>
      <c r="C15" s="413">
        <v>28958</v>
      </c>
      <c r="D15" s="413">
        <v>28958</v>
      </c>
      <c r="E15" s="410"/>
      <c r="F15" s="409">
        <v>28958</v>
      </c>
      <c r="G15" s="411"/>
    </row>
    <row r="16" spans="1:7" ht="38.25" customHeight="1">
      <c r="A16" s="411"/>
      <c r="B16" s="412" t="s">
        <v>344</v>
      </c>
      <c r="C16" s="410">
        <v>28958</v>
      </c>
      <c r="D16" s="410">
        <v>28958</v>
      </c>
      <c r="E16" s="410"/>
      <c r="F16" s="410">
        <v>28958</v>
      </c>
      <c r="G16" s="411"/>
    </row>
    <row r="17" spans="1:7" ht="23.25" customHeight="1">
      <c r="A17" s="407">
        <v>751</v>
      </c>
      <c r="B17" s="408" t="s">
        <v>345</v>
      </c>
      <c r="C17" s="407">
        <v>478</v>
      </c>
      <c r="D17" s="407">
        <v>478</v>
      </c>
      <c r="E17" s="411"/>
      <c r="F17" s="411">
        <v>478</v>
      </c>
      <c r="G17" s="411"/>
    </row>
    <row r="18" spans="1:7" ht="37.5" customHeight="1">
      <c r="A18" s="411"/>
      <c r="B18" s="412" t="s">
        <v>344</v>
      </c>
      <c r="C18" s="411">
        <v>478</v>
      </c>
      <c r="D18" s="411">
        <v>478</v>
      </c>
      <c r="E18" s="411"/>
      <c r="F18" s="411">
        <v>478</v>
      </c>
      <c r="G18" s="411"/>
    </row>
    <row r="19" spans="1:7" ht="24" customHeight="1">
      <c r="A19" s="407">
        <v>754</v>
      </c>
      <c r="B19" s="408" t="s">
        <v>44</v>
      </c>
      <c r="C19" s="407">
        <v>300</v>
      </c>
      <c r="D19" s="407">
        <v>300</v>
      </c>
      <c r="E19" s="411"/>
      <c r="F19" s="407">
        <v>300</v>
      </c>
      <c r="G19" s="411"/>
    </row>
    <row r="20" spans="1:7" ht="36" customHeight="1">
      <c r="A20" s="411"/>
      <c r="B20" s="412" t="s">
        <v>344</v>
      </c>
      <c r="C20" s="411">
        <v>300</v>
      </c>
      <c r="D20" s="411">
        <v>300</v>
      </c>
      <c r="E20" s="411"/>
      <c r="F20" s="411">
        <v>300</v>
      </c>
      <c r="G20" s="411"/>
    </row>
    <row r="21" spans="1:7" ht="36.75" customHeight="1">
      <c r="A21" s="407">
        <v>756</v>
      </c>
      <c r="B21" s="408" t="s">
        <v>346</v>
      </c>
      <c r="C21" s="414">
        <v>1648872</v>
      </c>
      <c r="D21" s="414">
        <v>1648872</v>
      </c>
      <c r="E21" s="411"/>
      <c r="F21" s="411"/>
      <c r="G21" s="411"/>
    </row>
    <row r="22" spans="1:7" ht="18" customHeight="1">
      <c r="A22" s="407"/>
      <c r="B22" s="412" t="s">
        <v>89</v>
      </c>
      <c r="C22" s="415">
        <v>547886</v>
      </c>
      <c r="D22" s="415">
        <v>547886</v>
      </c>
      <c r="E22" s="411"/>
      <c r="F22" s="411"/>
      <c r="G22" s="411"/>
    </row>
    <row r="23" spans="1:7" ht="18" customHeight="1">
      <c r="A23" s="407"/>
      <c r="B23" s="412" t="s">
        <v>90</v>
      </c>
      <c r="C23" s="416">
        <v>2000</v>
      </c>
      <c r="D23" s="416">
        <v>2000</v>
      </c>
      <c r="E23" s="411"/>
      <c r="F23" s="411"/>
      <c r="G23" s="411"/>
    </row>
    <row r="24" spans="1:7" ht="21.75" customHeight="1">
      <c r="A24" s="407"/>
      <c r="B24" s="412" t="s">
        <v>91</v>
      </c>
      <c r="C24" s="417">
        <v>352338</v>
      </c>
      <c r="D24" s="417">
        <v>352338</v>
      </c>
      <c r="E24" s="411"/>
      <c r="F24" s="411"/>
      <c r="G24" s="411"/>
    </row>
    <row r="25" spans="1:7" ht="21.75" customHeight="1">
      <c r="A25" s="407"/>
      <c r="B25" s="412" t="s">
        <v>92</v>
      </c>
      <c r="C25" s="417">
        <v>452068</v>
      </c>
      <c r="D25" s="417">
        <v>452068</v>
      </c>
      <c r="E25" s="411"/>
      <c r="F25" s="411"/>
      <c r="G25" s="411"/>
    </row>
    <row r="26" spans="1:7" ht="21.75" customHeight="1">
      <c r="A26" s="407"/>
      <c r="B26" s="412" t="s">
        <v>93</v>
      </c>
      <c r="C26" s="418">
        <v>4700</v>
      </c>
      <c r="D26" s="418">
        <v>4700</v>
      </c>
      <c r="E26" s="411"/>
      <c r="F26" s="411"/>
      <c r="G26" s="411"/>
    </row>
    <row r="27" spans="1:7" ht="21.75" customHeight="1">
      <c r="A27" s="407"/>
      <c r="B27" s="412" t="s">
        <v>94</v>
      </c>
      <c r="C27" s="417">
        <v>179430</v>
      </c>
      <c r="D27" s="417">
        <v>179430</v>
      </c>
      <c r="E27" s="411"/>
      <c r="F27" s="411"/>
      <c r="G27" s="411"/>
    </row>
    <row r="28" spans="1:7" ht="26.25" customHeight="1">
      <c r="A28" s="407"/>
      <c r="B28" s="412" t="s">
        <v>95</v>
      </c>
      <c r="C28" s="418">
        <v>3000</v>
      </c>
      <c r="D28" s="418">
        <v>3000</v>
      </c>
      <c r="E28" s="411"/>
      <c r="F28" s="411"/>
      <c r="G28" s="411"/>
    </row>
    <row r="29" spans="1:7" ht="21.75" customHeight="1">
      <c r="A29" s="407"/>
      <c r="B29" s="412" t="s">
        <v>96</v>
      </c>
      <c r="C29" s="419">
        <v>10000</v>
      </c>
      <c r="D29" s="419">
        <v>10000</v>
      </c>
      <c r="E29" s="411"/>
      <c r="F29" s="411"/>
      <c r="G29" s="411"/>
    </row>
    <row r="30" spans="1:7" ht="21.75" customHeight="1">
      <c r="A30" s="407"/>
      <c r="B30" s="412" t="s">
        <v>97</v>
      </c>
      <c r="C30" s="419">
        <v>15000</v>
      </c>
      <c r="D30" s="419">
        <v>15000</v>
      </c>
      <c r="E30" s="411"/>
      <c r="F30" s="411"/>
      <c r="G30" s="411"/>
    </row>
    <row r="31" spans="1:7" ht="21.75" customHeight="1">
      <c r="A31" s="407"/>
      <c r="B31" s="412" t="s">
        <v>98</v>
      </c>
      <c r="C31" s="418">
        <v>1000</v>
      </c>
      <c r="D31" s="418">
        <v>1000</v>
      </c>
      <c r="E31" s="411"/>
      <c r="F31" s="411"/>
      <c r="G31" s="411"/>
    </row>
    <row r="32" spans="1:7" ht="21.75" customHeight="1">
      <c r="A32" s="407"/>
      <c r="B32" s="412" t="s">
        <v>99</v>
      </c>
      <c r="C32" s="418">
        <v>8000</v>
      </c>
      <c r="D32" s="418">
        <v>8000</v>
      </c>
      <c r="E32" s="411"/>
      <c r="F32" s="411"/>
      <c r="G32" s="411"/>
    </row>
    <row r="33" spans="1:7" ht="21.75" customHeight="1">
      <c r="A33" s="407"/>
      <c r="B33" s="412" t="s">
        <v>100</v>
      </c>
      <c r="C33" s="418">
        <v>30450</v>
      </c>
      <c r="D33" s="418">
        <v>30450</v>
      </c>
      <c r="E33" s="411"/>
      <c r="F33" s="411"/>
      <c r="G33" s="411"/>
    </row>
    <row r="34" spans="1:7" ht="42" customHeight="1">
      <c r="A34" s="407"/>
      <c r="B34" s="412" t="s">
        <v>347</v>
      </c>
      <c r="C34" s="418">
        <v>2000</v>
      </c>
      <c r="D34" s="418">
        <v>2000</v>
      </c>
      <c r="E34" s="411"/>
      <c r="F34" s="411"/>
      <c r="G34" s="411"/>
    </row>
    <row r="35" spans="1:7" ht="21.75" customHeight="1">
      <c r="A35" s="407"/>
      <c r="B35" s="412" t="s">
        <v>348</v>
      </c>
      <c r="C35" s="419">
        <v>35000</v>
      </c>
      <c r="D35" s="419">
        <v>35000</v>
      </c>
      <c r="E35" s="411"/>
      <c r="F35" s="411"/>
      <c r="G35" s="411"/>
    </row>
    <row r="36" spans="1:7" ht="21.75" customHeight="1">
      <c r="A36" s="407"/>
      <c r="B36" s="412" t="s">
        <v>101</v>
      </c>
      <c r="C36" s="420">
        <v>2000</v>
      </c>
      <c r="D36" s="420">
        <v>2000</v>
      </c>
      <c r="E36" s="411"/>
      <c r="F36" s="411"/>
      <c r="G36" s="411"/>
    </row>
    <row r="37" spans="1:7" ht="21.75" customHeight="1">
      <c r="A37" s="407"/>
      <c r="B37" s="412" t="s">
        <v>102</v>
      </c>
      <c r="C37" s="418">
        <v>4000</v>
      </c>
      <c r="D37" s="418">
        <v>4000</v>
      </c>
      <c r="E37" s="411"/>
      <c r="F37" s="411"/>
      <c r="G37" s="411"/>
    </row>
    <row r="38" spans="1:7" ht="21.75" customHeight="1">
      <c r="A38" s="407">
        <v>758</v>
      </c>
      <c r="B38" s="408" t="s">
        <v>349</v>
      </c>
      <c r="C38" s="414">
        <v>3745542</v>
      </c>
      <c r="D38" s="414">
        <v>3745542</v>
      </c>
      <c r="E38" s="411"/>
      <c r="F38" s="411"/>
      <c r="G38" s="411"/>
    </row>
    <row r="39" spans="1:7" ht="21.75" customHeight="1">
      <c r="A39" s="407"/>
      <c r="B39" s="412" t="s">
        <v>103</v>
      </c>
      <c r="C39" s="421">
        <v>3731542</v>
      </c>
      <c r="D39" s="421">
        <v>3731542</v>
      </c>
      <c r="E39" s="411"/>
      <c r="F39" s="411"/>
      <c r="G39" s="411"/>
    </row>
    <row r="40" spans="1:7" ht="21.75" customHeight="1">
      <c r="A40" s="407"/>
      <c r="B40" s="412" t="s">
        <v>104</v>
      </c>
      <c r="C40" s="419">
        <v>14000</v>
      </c>
      <c r="D40" s="419">
        <v>14000</v>
      </c>
      <c r="E40" s="411"/>
      <c r="F40" s="411"/>
      <c r="G40" s="411"/>
    </row>
    <row r="41" spans="1:7" ht="21.75" customHeight="1">
      <c r="A41" s="407">
        <v>801</v>
      </c>
      <c r="B41" s="408" t="s">
        <v>23</v>
      </c>
      <c r="C41" s="422">
        <v>3900</v>
      </c>
      <c r="D41" s="422">
        <v>3900</v>
      </c>
      <c r="E41" s="411"/>
      <c r="F41" s="411"/>
      <c r="G41" s="411"/>
    </row>
    <row r="42" spans="1:7" ht="21.75" customHeight="1">
      <c r="A42" s="407"/>
      <c r="B42" s="412" t="s">
        <v>101</v>
      </c>
      <c r="C42" s="418">
        <v>3900</v>
      </c>
      <c r="D42" s="418">
        <v>3900</v>
      </c>
      <c r="E42" s="411"/>
      <c r="F42" s="411"/>
      <c r="G42" s="411"/>
    </row>
    <row r="43" spans="1:7" s="424" customFormat="1" ht="21.75" customHeight="1">
      <c r="A43" s="407">
        <v>852</v>
      </c>
      <c r="B43" s="408" t="s">
        <v>350</v>
      </c>
      <c r="C43" s="423">
        <v>744100</v>
      </c>
      <c r="D43" s="423">
        <v>744100</v>
      </c>
      <c r="E43" s="423"/>
      <c r="F43" s="423">
        <v>744100</v>
      </c>
      <c r="G43" s="423"/>
    </row>
    <row r="44" spans="1:7" ht="50.25" customHeight="1">
      <c r="A44" s="407"/>
      <c r="B44" s="412" t="s">
        <v>344</v>
      </c>
      <c r="C44" s="417">
        <v>667100</v>
      </c>
      <c r="D44" s="417">
        <v>667100</v>
      </c>
      <c r="E44" s="425"/>
      <c r="F44" s="425">
        <v>667100</v>
      </c>
      <c r="G44" s="411"/>
    </row>
    <row r="45" spans="1:7" ht="27" customHeight="1">
      <c r="A45" s="407"/>
      <c r="B45" s="412" t="s">
        <v>105</v>
      </c>
      <c r="C45" s="419">
        <v>77000</v>
      </c>
      <c r="D45" s="419">
        <v>77000</v>
      </c>
      <c r="E45" s="410"/>
      <c r="F45" s="410">
        <v>77000</v>
      </c>
      <c r="G45" s="411"/>
    </row>
    <row r="46" spans="1:7" s="424" customFormat="1" ht="21.75" customHeight="1">
      <c r="A46" s="407">
        <v>900</v>
      </c>
      <c r="B46" s="408" t="s">
        <v>106</v>
      </c>
      <c r="C46" s="409">
        <v>25083</v>
      </c>
      <c r="D46" s="409">
        <v>25083</v>
      </c>
      <c r="E46" s="409"/>
      <c r="F46" s="407"/>
      <c r="G46" s="407"/>
    </row>
    <row r="47" spans="1:7" ht="21.75" customHeight="1">
      <c r="A47" s="407"/>
      <c r="B47" s="412" t="s">
        <v>86</v>
      </c>
      <c r="C47" s="419">
        <v>25083</v>
      </c>
      <c r="D47" s="419">
        <v>25083</v>
      </c>
      <c r="E47" s="410"/>
      <c r="F47" s="411"/>
      <c r="G47" s="411"/>
    </row>
    <row r="48" spans="1:7" ht="21.75" customHeight="1">
      <c r="A48" s="407">
        <v>926</v>
      </c>
      <c r="B48" s="408" t="s">
        <v>78</v>
      </c>
      <c r="C48" s="422">
        <v>2869</v>
      </c>
      <c r="D48" s="422">
        <v>2869</v>
      </c>
      <c r="E48" s="411"/>
      <c r="F48" s="411"/>
      <c r="G48" s="411"/>
    </row>
    <row r="49" spans="1:7" ht="19.5" customHeight="1">
      <c r="A49" s="411"/>
      <c r="B49" s="412" t="s">
        <v>86</v>
      </c>
      <c r="C49" s="426">
        <v>2869</v>
      </c>
      <c r="D49" s="426">
        <v>2869</v>
      </c>
      <c r="E49" s="411"/>
      <c r="F49" s="411"/>
      <c r="G49" s="411"/>
    </row>
    <row r="50" spans="1:7" s="424" customFormat="1" ht="19.5" customHeight="1">
      <c r="A50" s="427" t="s">
        <v>107</v>
      </c>
      <c r="B50" s="427"/>
      <c r="C50" s="414">
        <v>6504166</v>
      </c>
      <c r="D50" s="414">
        <v>6268552</v>
      </c>
      <c r="E50" s="423">
        <v>235614</v>
      </c>
      <c r="F50" s="423">
        <v>773836</v>
      </c>
      <c r="G50" s="407"/>
    </row>
    <row r="51" ht="12.75">
      <c r="B51" s="428"/>
    </row>
    <row r="52" spans="1:2" ht="12.75">
      <c r="A52" s="429" t="s">
        <v>108</v>
      </c>
      <c r="B52" s="428"/>
    </row>
    <row r="53" ht="12.75">
      <c r="B53" s="428"/>
    </row>
    <row r="54" ht="12.75">
      <c r="B54" s="428"/>
    </row>
    <row r="55" ht="12.75">
      <c r="B55" s="428"/>
    </row>
    <row r="56" ht="12.75">
      <c r="B56" s="428"/>
    </row>
    <row r="57" ht="12.75">
      <c r="B57" s="428"/>
    </row>
    <row r="58" ht="12.75">
      <c r="B58" s="428"/>
    </row>
    <row r="59" ht="12.75">
      <c r="B59" s="428"/>
    </row>
    <row r="60" ht="12.75">
      <c r="B60" s="428"/>
    </row>
    <row r="61" ht="12.75">
      <c r="B61" s="428"/>
    </row>
    <row r="62" ht="12.75">
      <c r="B62" s="428"/>
    </row>
    <row r="63" ht="12.75">
      <c r="B63" s="428"/>
    </row>
    <row r="64" ht="12.75">
      <c r="B64" s="428"/>
    </row>
    <row r="65" ht="12.75">
      <c r="B65" s="428"/>
    </row>
    <row r="66" ht="12.75">
      <c r="B66" s="428"/>
    </row>
    <row r="67" ht="12.75">
      <c r="B67" s="428"/>
    </row>
    <row r="68" ht="12.75">
      <c r="B68" s="428"/>
    </row>
    <row r="69" ht="12.75">
      <c r="B69" s="428"/>
    </row>
    <row r="70" ht="12.75">
      <c r="B70" s="428"/>
    </row>
    <row r="71" ht="12.75">
      <c r="B71" s="428"/>
    </row>
    <row r="72" ht="12.75">
      <c r="B72" s="428"/>
    </row>
    <row r="73" ht="12.75">
      <c r="B73" s="428"/>
    </row>
    <row r="74" ht="12.75">
      <c r="B74" s="428"/>
    </row>
    <row r="75" ht="12.75">
      <c r="B75" s="428"/>
    </row>
    <row r="76" ht="12.75">
      <c r="B76" s="428"/>
    </row>
    <row r="77" ht="12.75">
      <c r="B77" s="428"/>
    </row>
    <row r="78" ht="12.75">
      <c r="B78" s="428"/>
    </row>
    <row r="79" ht="12.75">
      <c r="B79" s="428"/>
    </row>
    <row r="80" ht="12.75">
      <c r="B80" s="428"/>
    </row>
    <row r="81" ht="12.75">
      <c r="B81" s="428"/>
    </row>
    <row r="82" ht="12.75">
      <c r="B82" s="428"/>
    </row>
    <row r="83" ht="12.75">
      <c r="B83" s="428"/>
    </row>
    <row r="84" ht="12.75">
      <c r="B84" s="428"/>
    </row>
  </sheetData>
  <mergeCells count="8">
    <mergeCell ref="A50:B50"/>
    <mergeCell ref="A5:A6"/>
    <mergeCell ref="B5:B6"/>
    <mergeCell ref="C5:G5"/>
    <mergeCell ref="C6:C8"/>
    <mergeCell ref="D6:E6"/>
    <mergeCell ref="F6:F7"/>
    <mergeCell ref="G6:G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H8" sqref="H8"/>
    </sheetView>
  </sheetViews>
  <sheetFormatPr defaultColWidth="9.140625" defaultRowHeight="12.75"/>
  <cols>
    <col min="1" max="1" width="11.28125" style="1" customWidth="1"/>
    <col min="2" max="2" width="12.421875" style="1" customWidth="1"/>
    <col min="3" max="3" width="36.421875" style="1" customWidth="1"/>
    <col min="4" max="4" width="14.28125" style="1" customWidth="1"/>
    <col min="5" max="5" width="14.8515625" style="1" customWidth="1"/>
    <col min="6" max="6" width="13.57421875" style="1" customWidth="1"/>
    <col min="7" max="7" width="15.8515625" style="0" customWidth="1"/>
  </cols>
  <sheetData>
    <row r="1" ht="12.75">
      <c r="E1" s="1" t="s">
        <v>315</v>
      </c>
    </row>
    <row r="2" ht="12.75">
      <c r="E2" s="1" t="s">
        <v>313</v>
      </c>
    </row>
    <row r="3" ht="12.75">
      <c r="E3" s="1" t="s">
        <v>314</v>
      </c>
    </row>
    <row r="5" spans="1:7" ht="48.75" customHeight="1">
      <c r="A5" s="376" t="s">
        <v>256</v>
      </c>
      <c r="B5" s="376"/>
      <c r="C5" s="376"/>
      <c r="D5" s="376"/>
      <c r="E5" s="376"/>
      <c r="F5" s="376"/>
      <c r="G5" s="376"/>
    </row>
    <row r="6" ht="12.75">
      <c r="G6" s="180"/>
    </row>
    <row r="7" spans="1:7" s="263" customFormat="1" ht="20.25" customHeight="1">
      <c r="A7" s="374" t="s">
        <v>1</v>
      </c>
      <c r="B7" s="374" t="s">
        <v>2</v>
      </c>
      <c r="C7" s="374" t="s">
        <v>251</v>
      </c>
      <c r="D7" s="371" t="s">
        <v>252</v>
      </c>
      <c r="E7" s="371" t="s">
        <v>253</v>
      </c>
      <c r="F7" s="371" t="s">
        <v>164</v>
      </c>
      <c r="G7" s="371"/>
    </row>
    <row r="8" spans="1:7" s="263" customFormat="1" ht="65.25" customHeight="1">
      <c r="A8" s="374"/>
      <c r="B8" s="374"/>
      <c r="C8" s="374"/>
      <c r="D8" s="371"/>
      <c r="E8" s="371"/>
      <c r="F8" s="42" t="s">
        <v>254</v>
      </c>
      <c r="G8" s="42" t="s">
        <v>255</v>
      </c>
    </row>
    <row r="9" spans="1:7" ht="9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</row>
    <row r="10" spans="1:7" s="18" customFormat="1" ht="19.5" customHeight="1">
      <c r="A10" s="265">
        <v>750</v>
      </c>
      <c r="B10" s="265"/>
      <c r="C10" s="266" t="s">
        <v>20</v>
      </c>
      <c r="D10" s="267">
        <v>28958</v>
      </c>
      <c r="E10" s="267">
        <v>28958</v>
      </c>
      <c r="F10" s="267">
        <v>28958</v>
      </c>
      <c r="G10" s="265"/>
    </row>
    <row r="11" spans="1:7" ht="19.5" customHeight="1">
      <c r="A11" s="194"/>
      <c r="B11" s="194">
        <v>75011</v>
      </c>
      <c r="C11" s="193" t="s">
        <v>39</v>
      </c>
      <c r="D11" s="268">
        <v>28958</v>
      </c>
      <c r="E11" s="268">
        <v>28958</v>
      </c>
      <c r="F11" s="268">
        <v>28958</v>
      </c>
      <c r="G11" s="194"/>
    </row>
    <row r="12" spans="1:7" s="18" customFormat="1" ht="36.75" customHeight="1">
      <c r="A12" s="269">
        <v>751</v>
      </c>
      <c r="B12" s="269"/>
      <c r="C12" s="270" t="s">
        <v>42</v>
      </c>
      <c r="D12" s="269">
        <v>478</v>
      </c>
      <c r="E12" s="269">
        <v>478</v>
      </c>
      <c r="F12" s="269">
        <v>478</v>
      </c>
      <c r="G12" s="269"/>
    </row>
    <row r="13" spans="1:7" ht="28.5" customHeight="1">
      <c r="A13" s="194"/>
      <c r="B13" s="194">
        <v>75101</v>
      </c>
      <c r="C13" s="193" t="s">
        <v>257</v>
      </c>
      <c r="D13" s="194">
        <v>478</v>
      </c>
      <c r="E13" s="194">
        <v>478</v>
      </c>
      <c r="F13" s="194">
        <v>478</v>
      </c>
      <c r="G13" s="194"/>
    </row>
    <row r="14" spans="1:7" s="18" customFormat="1" ht="26.25" customHeight="1">
      <c r="A14" s="269">
        <v>754</v>
      </c>
      <c r="B14" s="269"/>
      <c r="C14" s="270" t="s">
        <v>88</v>
      </c>
      <c r="D14" s="269">
        <v>300</v>
      </c>
      <c r="E14" s="269">
        <v>300</v>
      </c>
      <c r="F14" s="269">
        <v>300</v>
      </c>
      <c r="G14" s="269"/>
    </row>
    <row r="15" spans="1:7" ht="19.5" customHeight="1">
      <c r="A15" s="194"/>
      <c r="B15" s="194">
        <v>75414</v>
      </c>
      <c r="C15" s="193" t="s">
        <v>46</v>
      </c>
      <c r="D15" s="194">
        <v>300</v>
      </c>
      <c r="E15" s="194">
        <v>300</v>
      </c>
      <c r="F15" s="194">
        <v>300</v>
      </c>
      <c r="G15" s="194"/>
    </row>
    <row r="16" spans="1:7" s="18" customFormat="1" ht="19.5" customHeight="1">
      <c r="A16" s="269">
        <v>852</v>
      </c>
      <c r="B16" s="269"/>
      <c r="C16" s="270" t="s">
        <v>63</v>
      </c>
      <c r="D16" s="271">
        <v>667100</v>
      </c>
      <c r="E16" s="271">
        <v>667100</v>
      </c>
      <c r="F16" s="271">
        <v>667100</v>
      </c>
      <c r="G16" s="269"/>
    </row>
    <row r="17" spans="1:7" ht="52.5" customHeight="1">
      <c r="A17" s="194"/>
      <c r="B17" s="194">
        <v>85212</v>
      </c>
      <c r="C17" s="193" t="s">
        <v>258</v>
      </c>
      <c r="D17" s="272">
        <v>652000</v>
      </c>
      <c r="E17" s="272">
        <v>652000</v>
      </c>
      <c r="F17" s="272">
        <v>652000</v>
      </c>
      <c r="G17" s="194"/>
    </row>
    <row r="18" spans="1:7" ht="50.25" customHeight="1">
      <c r="A18" s="194"/>
      <c r="B18" s="194">
        <v>85213</v>
      </c>
      <c r="C18" s="193" t="s">
        <v>66</v>
      </c>
      <c r="D18" s="194">
        <v>100</v>
      </c>
      <c r="E18" s="194">
        <v>100</v>
      </c>
      <c r="F18" s="194">
        <v>100</v>
      </c>
      <c r="G18" s="194"/>
    </row>
    <row r="19" spans="1:7" ht="26.25" customHeight="1">
      <c r="A19" s="273"/>
      <c r="B19" s="273">
        <v>85228</v>
      </c>
      <c r="C19" s="195" t="s">
        <v>69</v>
      </c>
      <c r="D19" s="274">
        <v>15000</v>
      </c>
      <c r="E19" s="274">
        <v>15000</v>
      </c>
      <c r="F19" s="274">
        <v>15000</v>
      </c>
      <c r="G19" s="273"/>
    </row>
    <row r="20" spans="1:7" ht="19.5" customHeight="1">
      <c r="A20" s="383" t="s">
        <v>4</v>
      </c>
      <c r="B20" s="383"/>
      <c r="C20" s="383"/>
      <c r="D20" s="275">
        <f>SUM(D10+D12+D14+D16)</f>
        <v>696836</v>
      </c>
      <c r="E20" s="275">
        <f>SUM(E10+E12+E14+E16)</f>
        <v>696836</v>
      </c>
      <c r="F20" s="275">
        <f>SUM(F10+F12+F14+F16)</f>
        <v>696836</v>
      </c>
      <c r="G20" s="264">
        <f>SUM(G10+G12+G14+G16)</f>
        <v>0</v>
      </c>
    </row>
    <row r="22" ht="12.75">
      <c r="A22" s="35"/>
    </row>
  </sheetData>
  <mergeCells count="8">
    <mergeCell ref="A20:C20"/>
    <mergeCell ref="A5:G5"/>
    <mergeCell ref="A7:A8"/>
    <mergeCell ref="B7:B8"/>
    <mergeCell ref="C7:C8"/>
    <mergeCell ref="D7:D8"/>
    <mergeCell ref="E7:E8"/>
    <mergeCell ref="F7:G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3" sqref="C3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14.00390625" style="1" customWidth="1"/>
    <col min="4" max="4" width="17.140625" style="1" customWidth="1"/>
    <col min="5" max="16384" width="9.140625" style="1" customWidth="1"/>
  </cols>
  <sheetData>
    <row r="1" spans="2:3" ht="17.25" customHeight="1">
      <c r="B1" s="1" t="s">
        <v>259</v>
      </c>
      <c r="C1" s="1" t="s">
        <v>317</v>
      </c>
    </row>
    <row r="2" ht="12.75" customHeight="1">
      <c r="C2" s="1" t="s">
        <v>310</v>
      </c>
    </row>
    <row r="3" ht="16.5" customHeight="1">
      <c r="C3" s="1" t="s">
        <v>312</v>
      </c>
    </row>
    <row r="4" spans="1:4" ht="27" customHeight="1">
      <c r="A4" s="377" t="s">
        <v>260</v>
      </c>
      <c r="B4" s="377"/>
      <c r="C4" s="377"/>
      <c r="D4" s="377"/>
    </row>
    <row r="5" ht="6.75" customHeight="1">
      <c r="A5" s="276"/>
    </row>
    <row r="6" ht="12.75">
      <c r="D6" s="277"/>
    </row>
    <row r="7" spans="1:4" ht="15" customHeight="1">
      <c r="A7" s="374" t="s">
        <v>110</v>
      </c>
      <c r="B7" s="374" t="s">
        <v>261</v>
      </c>
      <c r="C7" s="371" t="s">
        <v>262</v>
      </c>
      <c r="D7" s="371" t="s">
        <v>263</v>
      </c>
    </row>
    <row r="8" spans="1:4" ht="15" customHeight="1">
      <c r="A8" s="374"/>
      <c r="B8" s="374"/>
      <c r="C8" s="374"/>
      <c r="D8" s="371"/>
    </row>
    <row r="9" spans="1:4" ht="15.75" customHeight="1">
      <c r="A9" s="374"/>
      <c r="B9" s="374"/>
      <c r="C9" s="374"/>
      <c r="D9" s="371"/>
    </row>
    <row r="10" spans="1:4" s="280" customFormat="1" ht="9.75" customHeight="1">
      <c r="A10" s="278">
        <v>1</v>
      </c>
      <c r="B10" s="278">
        <v>2</v>
      </c>
      <c r="C10" s="278">
        <v>3</v>
      </c>
      <c r="D10" s="279">
        <v>4</v>
      </c>
    </row>
    <row r="11" spans="1:4" s="284" customFormat="1" ht="13.5" customHeight="1">
      <c r="A11" s="281" t="s">
        <v>115</v>
      </c>
      <c r="B11" s="282" t="s">
        <v>233</v>
      </c>
      <c r="C11" s="281"/>
      <c r="D11" s="283">
        <v>6504166</v>
      </c>
    </row>
    <row r="12" spans="1:4" ht="15.75" customHeight="1">
      <c r="A12" s="281" t="s">
        <v>185</v>
      </c>
      <c r="B12" s="282" t="s">
        <v>222</v>
      </c>
      <c r="C12" s="281"/>
      <c r="D12" s="285">
        <v>8149502</v>
      </c>
    </row>
    <row r="13" spans="1:4" ht="14.25" customHeight="1">
      <c r="A13" s="281" t="s">
        <v>145</v>
      </c>
      <c r="B13" s="282" t="s">
        <v>264</v>
      </c>
      <c r="C13" s="286"/>
      <c r="D13" s="287" t="s">
        <v>265</v>
      </c>
    </row>
    <row r="14" spans="1:4" ht="18.75" customHeight="1">
      <c r="A14" s="384" t="s">
        <v>266</v>
      </c>
      <c r="B14" s="384"/>
      <c r="C14" s="286"/>
      <c r="D14" s="285">
        <v>1982596</v>
      </c>
    </row>
    <row r="15" spans="1:4" ht="21.75" customHeight="1">
      <c r="A15" s="281" t="s">
        <v>115</v>
      </c>
      <c r="B15" s="288" t="s">
        <v>267</v>
      </c>
      <c r="C15" s="281" t="s">
        <v>268</v>
      </c>
      <c r="D15" s="285">
        <v>1000000</v>
      </c>
    </row>
    <row r="16" spans="1:4" ht="18.75" customHeight="1">
      <c r="A16" s="289" t="s">
        <v>185</v>
      </c>
      <c r="B16" s="286" t="s">
        <v>269</v>
      </c>
      <c r="C16" s="281" t="s">
        <v>268</v>
      </c>
      <c r="D16" s="290"/>
    </row>
    <row r="17" spans="1:4" ht="31.5" customHeight="1">
      <c r="A17" s="281" t="s">
        <v>145</v>
      </c>
      <c r="B17" s="291" t="s">
        <v>270</v>
      </c>
      <c r="C17" s="281" t="s">
        <v>271</v>
      </c>
      <c r="D17" s="286"/>
    </row>
    <row r="18" spans="1:4" ht="15.75" customHeight="1">
      <c r="A18" s="289" t="s">
        <v>147</v>
      </c>
      <c r="B18" s="286" t="s">
        <v>272</v>
      </c>
      <c r="C18" s="281" t="s">
        <v>273</v>
      </c>
      <c r="D18" s="286"/>
    </row>
    <row r="19" spans="1:4" ht="15" customHeight="1">
      <c r="A19" s="281" t="s">
        <v>149</v>
      </c>
      <c r="B19" s="286" t="s">
        <v>274</v>
      </c>
      <c r="C19" s="281" t="s">
        <v>275</v>
      </c>
      <c r="D19" s="286"/>
    </row>
    <row r="20" spans="1:4" ht="16.5" customHeight="1">
      <c r="A20" s="289" t="s">
        <v>151</v>
      </c>
      <c r="B20" s="286" t="s">
        <v>276</v>
      </c>
      <c r="C20" s="281" t="s">
        <v>277</v>
      </c>
      <c r="D20" s="292"/>
    </row>
    <row r="21" spans="1:4" ht="15" customHeight="1">
      <c r="A21" s="281" t="s">
        <v>278</v>
      </c>
      <c r="B21" s="286" t="s">
        <v>279</v>
      </c>
      <c r="C21" s="281" t="s">
        <v>280</v>
      </c>
      <c r="D21" s="293"/>
    </row>
    <row r="22" spans="1:4" ht="15" customHeight="1">
      <c r="A22" s="281" t="s">
        <v>281</v>
      </c>
      <c r="B22" s="294" t="s">
        <v>282</v>
      </c>
      <c r="C22" s="281" t="s">
        <v>283</v>
      </c>
      <c r="D22" s="293">
        <v>962596</v>
      </c>
    </row>
    <row r="23" spans="1:4" ht="18.75" customHeight="1">
      <c r="A23" s="384" t="s">
        <v>284</v>
      </c>
      <c r="B23" s="384"/>
      <c r="C23" s="281"/>
      <c r="D23" s="293">
        <v>337260</v>
      </c>
    </row>
    <row r="24" spans="1:4" ht="16.5" customHeight="1">
      <c r="A24" s="281" t="s">
        <v>115</v>
      </c>
      <c r="B24" s="286" t="s">
        <v>285</v>
      </c>
      <c r="C24" s="281" t="s">
        <v>286</v>
      </c>
      <c r="D24" s="293"/>
    </row>
    <row r="25" spans="1:4" ht="13.5" customHeight="1">
      <c r="A25" s="289" t="s">
        <v>185</v>
      </c>
      <c r="B25" s="290" t="s">
        <v>287</v>
      </c>
      <c r="C25" s="289" t="s">
        <v>286</v>
      </c>
      <c r="D25" s="295">
        <v>137260</v>
      </c>
    </row>
    <row r="26" spans="1:4" ht="38.25" customHeight="1">
      <c r="A26" s="281" t="s">
        <v>145</v>
      </c>
      <c r="B26" s="296" t="s">
        <v>288</v>
      </c>
      <c r="C26" s="281" t="s">
        <v>289</v>
      </c>
      <c r="D26" s="293"/>
    </row>
    <row r="27" spans="1:4" ht="14.25" customHeight="1">
      <c r="A27" s="289" t="s">
        <v>147</v>
      </c>
      <c r="B27" s="290" t="s">
        <v>290</v>
      </c>
      <c r="C27" s="289" t="s">
        <v>291</v>
      </c>
      <c r="D27" s="295"/>
    </row>
    <row r="28" spans="1:4" ht="15.75" customHeight="1">
      <c r="A28" s="281" t="s">
        <v>149</v>
      </c>
      <c r="B28" s="286" t="s">
        <v>292</v>
      </c>
      <c r="C28" s="281" t="s">
        <v>293</v>
      </c>
      <c r="D28" s="293"/>
    </row>
    <row r="29" spans="1:4" ht="15" customHeight="1">
      <c r="A29" s="297" t="s">
        <v>151</v>
      </c>
      <c r="B29" s="294" t="s">
        <v>294</v>
      </c>
      <c r="C29" s="297" t="s">
        <v>295</v>
      </c>
      <c r="D29" s="292">
        <v>200000</v>
      </c>
    </row>
    <row r="30" spans="1:6" ht="16.5" customHeight="1">
      <c r="A30" s="297" t="s">
        <v>278</v>
      </c>
      <c r="B30" s="294" t="s">
        <v>296</v>
      </c>
      <c r="C30" s="298" t="s">
        <v>297</v>
      </c>
      <c r="D30" s="299"/>
      <c r="E30" s="300"/>
      <c r="F30" s="300"/>
    </row>
    <row r="31" spans="1:3" ht="12.75">
      <c r="A31" s="301"/>
      <c r="B31" s="302"/>
      <c r="C31" s="303"/>
    </row>
    <row r="32" spans="1:4" ht="51.75" customHeight="1">
      <c r="A32" s="304"/>
      <c r="B32" s="385" t="s">
        <v>298</v>
      </c>
      <c r="C32" s="385"/>
      <c r="D32" s="385"/>
    </row>
  </sheetData>
  <mergeCells count="8">
    <mergeCell ref="A14:B14"/>
    <mergeCell ref="A23:B23"/>
    <mergeCell ref="B32:D32"/>
    <mergeCell ref="A4:D4"/>
    <mergeCell ref="A7:A9"/>
    <mergeCell ref="B7:B9"/>
    <mergeCell ref="C7:C9"/>
    <mergeCell ref="D7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I5" sqref="I5"/>
    </sheetView>
  </sheetViews>
  <sheetFormatPr defaultColWidth="9.140625" defaultRowHeight="12.75"/>
  <cols>
    <col min="1" max="1" width="6.57421875" style="1" customWidth="1"/>
    <col min="2" max="2" width="8.8515625" style="1" customWidth="1"/>
    <col min="3" max="3" width="27.7109375" style="1" customWidth="1"/>
    <col min="4" max="4" width="11.57421875" style="1" customWidth="1"/>
    <col min="5" max="6" width="11.57421875" style="110" customWidth="1"/>
    <col min="7" max="7" width="11.57421875" style="305" customWidth="1"/>
    <col min="8" max="8" width="12.00390625" style="110" customWidth="1"/>
    <col min="9" max="9" width="9.00390625" style="110" customWidth="1"/>
    <col min="11" max="11" width="9.00390625" style="110" customWidth="1"/>
  </cols>
  <sheetData>
    <row r="1" spans="1:8" ht="18">
      <c r="A1" s="4"/>
      <c r="B1" s="5"/>
      <c r="C1" s="5"/>
      <c r="D1" s="5"/>
      <c r="E1" s="306"/>
      <c r="F1" s="306"/>
      <c r="G1" s="307" t="s">
        <v>316</v>
      </c>
      <c r="H1" s="306"/>
    </row>
    <row r="2" spans="1:8" ht="17.25" customHeight="1">
      <c r="A2" s="4"/>
      <c r="B2" s="5"/>
      <c r="C2" s="5"/>
      <c r="D2" s="5"/>
      <c r="E2" s="306"/>
      <c r="F2" s="306"/>
      <c r="G2" s="307" t="s">
        <v>310</v>
      </c>
      <c r="H2" s="306"/>
    </row>
    <row r="3" spans="1:7" ht="18">
      <c r="A3" s="2"/>
      <c r="B3" s="2"/>
      <c r="C3" s="2"/>
      <c r="D3" s="2"/>
      <c r="E3" s="308"/>
      <c r="F3" s="308"/>
      <c r="G3" s="305" t="s">
        <v>312</v>
      </c>
    </row>
    <row r="4" spans="1:6" ht="18">
      <c r="A4" s="2"/>
      <c r="B4" s="2"/>
      <c r="C4" s="2"/>
      <c r="D4" s="2"/>
      <c r="E4" s="308"/>
      <c r="F4" s="308"/>
    </row>
    <row r="5" spans="1:6" ht="18">
      <c r="A5" s="2"/>
      <c r="B5" s="2"/>
      <c r="C5" s="2"/>
      <c r="D5" s="2"/>
      <c r="E5" s="308"/>
      <c r="F5" s="308"/>
    </row>
    <row r="6" spans="1:8" ht="12.75">
      <c r="A6" s="3"/>
      <c r="B6" s="3"/>
      <c r="C6" s="3"/>
      <c r="D6" s="3"/>
      <c r="E6" s="309" t="s">
        <v>299</v>
      </c>
      <c r="G6" s="307"/>
      <c r="H6" s="310"/>
    </row>
    <row r="7" spans="1:12" s="8" customFormat="1" ht="20.25" customHeight="1">
      <c r="A7" s="357" t="s">
        <v>1</v>
      </c>
      <c r="B7" s="357" t="s">
        <v>2</v>
      </c>
      <c r="C7" s="357" t="s">
        <v>3</v>
      </c>
      <c r="D7" s="357" t="s">
        <v>4</v>
      </c>
      <c r="E7" s="357" t="s">
        <v>300</v>
      </c>
      <c r="F7" s="357" t="s">
        <v>162</v>
      </c>
      <c r="G7" s="357"/>
      <c r="H7" s="357" t="s">
        <v>301</v>
      </c>
      <c r="I7" s="387" t="s">
        <v>302</v>
      </c>
      <c r="J7" s="357" t="s">
        <v>303</v>
      </c>
      <c r="K7" s="357" t="s">
        <v>304</v>
      </c>
      <c r="L7" s="357" t="s">
        <v>305</v>
      </c>
    </row>
    <row r="8" spans="1:12" s="8" customFormat="1" ht="86.25" customHeight="1">
      <c r="A8" s="357"/>
      <c r="B8" s="357"/>
      <c r="C8" s="357"/>
      <c r="D8" s="357"/>
      <c r="E8" s="357"/>
      <c r="F8" s="9" t="s">
        <v>306</v>
      </c>
      <c r="G8" s="6" t="s">
        <v>307</v>
      </c>
      <c r="H8" s="357"/>
      <c r="I8" s="387"/>
      <c r="J8" s="357"/>
      <c r="K8" s="357"/>
      <c r="L8" s="357"/>
    </row>
    <row r="9" spans="1:12" s="8" customFormat="1" ht="6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</row>
    <row r="10" spans="1:12" s="18" customFormat="1" ht="12.75">
      <c r="A10" s="64">
        <v>10</v>
      </c>
      <c r="B10" s="17"/>
      <c r="C10" s="66" t="s">
        <v>11</v>
      </c>
      <c r="D10" s="108">
        <v>8850</v>
      </c>
      <c r="E10" s="311">
        <v>8850</v>
      </c>
      <c r="F10" s="311"/>
      <c r="G10" s="312"/>
      <c r="H10" s="311">
        <v>8850</v>
      </c>
      <c r="I10" s="311"/>
      <c r="J10" s="313"/>
      <c r="K10" s="311"/>
      <c r="L10" s="313"/>
    </row>
    <row r="11" spans="1:12" s="8" customFormat="1" ht="12.75">
      <c r="A11" s="95"/>
      <c r="B11" s="314">
        <v>1030</v>
      </c>
      <c r="C11" s="78" t="s">
        <v>32</v>
      </c>
      <c r="D11" s="105">
        <v>8850</v>
      </c>
      <c r="E11" s="315">
        <v>8850</v>
      </c>
      <c r="F11" s="315"/>
      <c r="H11" s="316">
        <v>8850</v>
      </c>
      <c r="I11" s="315"/>
      <c r="J11" s="317"/>
      <c r="K11" s="315"/>
      <c r="L11" s="317"/>
    </row>
    <row r="12" spans="1:12" s="8" customFormat="1" ht="38.25">
      <c r="A12" s="64">
        <v>400</v>
      </c>
      <c r="B12" s="65"/>
      <c r="C12" s="66" t="s">
        <v>33</v>
      </c>
      <c r="D12" s="26">
        <v>80000</v>
      </c>
      <c r="E12" s="318">
        <v>80000</v>
      </c>
      <c r="F12" s="311">
        <v>2200</v>
      </c>
      <c r="G12" s="319">
        <v>77800</v>
      </c>
      <c r="H12" s="318"/>
      <c r="I12" s="318"/>
      <c r="J12" s="25"/>
      <c r="K12" s="318"/>
      <c r="L12" s="25"/>
    </row>
    <row r="13" spans="1:12" s="8" customFormat="1" ht="12.75">
      <c r="A13" s="95"/>
      <c r="B13" s="314">
        <v>40002</v>
      </c>
      <c r="C13" s="78" t="s">
        <v>34</v>
      </c>
      <c r="D13" s="106">
        <v>80000</v>
      </c>
      <c r="E13" s="320">
        <v>80000</v>
      </c>
      <c r="F13" s="315">
        <v>2200</v>
      </c>
      <c r="G13" s="321">
        <v>77800</v>
      </c>
      <c r="H13" s="320"/>
      <c r="I13" s="320"/>
      <c r="J13" s="27"/>
      <c r="K13" s="320"/>
      <c r="L13" s="27"/>
    </row>
    <row r="14" spans="1:12" s="8" customFormat="1" ht="12.75">
      <c r="A14" s="64">
        <v>600</v>
      </c>
      <c r="B14" s="65"/>
      <c r="C14" s="66" t="s">
        <v>35</v>
      </c>
      <c r="D14" s="29">
        <v>179000</v>
      </c>
      <c r="E14" s="322">
        <v>179000</v>
      </c>
      <c r="F14" s="322"/>
      <c r="G14" s="323">
        <v>179000</v>
      </c>
      <c r="H14" s="322"/>
      <c r="I14" s="322"/>
      <c r="J14" s="16"/>
      <c r="K14" s="322"/>
      <c r="L14" s="16"/>
    </row>
    <row r="15" spans="1:12" s="8" customFormat="1" ht="12.75">
      <c r="A15" s="95"/>
      <c r="B15" s="314">
        <v>60014</v>
      </c>
      <c r="C15" s="78" t="s">
        <v>16</v>
      </c>
      <c r="D15" s="105">
        <v>7000</v>
      </c>
      <c r="E15" s="315">
        <v>7000</v>
      </c>
      <c r="F15" s="315"/>
      <c r="G15" s="316">
        <v>7000</v>
      </c>
      <c r="H15" s="315"/>
      <c r="I15" s="315"/>
      <c r="J15" s="317"/>
      <c r="K15" s="315"/>
      <c r="L15" s="317"/>
    </row>
    <row r="16" spans="1:12" s="8" customFormat="1" ht="12.75">
      <c r="A16" s="95"/>
      <c r="B16" s="314">
        <v>60016</v>
      </c>
      <c r="C16" s="78" t="s">
        <v>17</v>
      </c>
      <c r="D16" s="104">
        <v>172000</v>
      </c>
      <c r="E16" s="324">
        <v>172000</v>
      </c>
      <c r="F16" s="324"/>
      <c r="G16" s="325">
        <v>172000</v>
      </c>
      <c r="H16" s="324"/>
      <c r="I16" s="324"/>
      <c r="J16" s="22"/>
      <c r="K16" s="324"/>
      <c r="L16" s="22"/>
    </row>
    <row r="17" spans="1:12" s="8" customFormat="1" ht="12.75">
      <c r="A17" s="64">
        <v>700</v>
      </c>
      <c r="B17" s="65"/>
      <c r="C17" s="66" t="s">
        <v>18</v>
      </c>
      <c r="D17" s="67">
        <v>25200</v>
      </c>
      <c r="E17" s="318">
        <v>25200</v>
      </c>
      <c r="F17" s="311">
        <v>3600</v>
      </c>
      <c r="G17" s="319">
        <v>21600</v>
      </c>
      <c r="H17" s="318"/>
      <c r="I17" s="318"/>
      <c r="J17" s="25"/>
      <c r="K17" s="318"/>
      <c r="L17" s="25"/>
    </row>
    <row r="18" spans="1:12" s="8" customFormat="1" ht="25.5">
      <c r="A18" s="95"/>
      <c r="B18" s="314">
        <v>70005</v>
      </c>
      <c r="C18" s="78" t="s">
        <v>19</v>
      </c>
      <c r="D18" s="106">
        <v>25200</v>
      </c>
      <c r="E18" s="320">
        <v>25200</v>
      </c>
      <c r="F18" s="315">
        <v>3600</v>
      </c>
      <c r="G18" s="321">
        <v>21600</v>
      </c>
      <c r="H18" s="320"/>
      <c r="I18" s="320"/>
      <c r="J18" s="27"/>
      <c r="K18" s="320"/>
      <c r="L18" s="27"/>
    </row>
    <row r="19" spans="1:12" ht="12.75">
      <c r="A19" s="64">
        <v>710</v>
      </c>
      <c r="B19" s="65"/>
      <c r="C19" s="66" t="s">
        <v>36</v>
      </c>
      <c r="D19" s="26">
        <v>25000</v>
      </c>
      <c r="E19" s="326">
        <v>25000</v>
      </c>
      <c r="F19" s="326">
        <v>20000</v>
      </c>
      <c r="G19" s="168">
        <v>5000</v>
      </c>
      <c r="H19" s="326"/>
      <c r="I19" s="326"/>
      <c r="J19" s="26"/>
      <c r="K19" s="326"/>
      <c r="L19" s="26"/>
    </row>
    <row r="20" spans="1:12" ht="30.75" customHeight="1">
      <c r="A20" s="88"/>
      <c r="B20" s="89">
        <v>71004</v>
      </c>
      <c r="C20" s="78" t="s">
        <v>37</v>
      </c>
      <c r="D20" s="28">
        <v>20000</v>
      </c>
      <c r="E20" s="327">
        <v>20000</v>
      </c>
      <c r="F20" s="327">
        <v>20000</v>
      </c>
      <c r="G20" s="328"/>
      <c r="H20" s="327"/>
      <c r="I20" s="327"/>
      <c r="J20" s="106"/>
      <c r="K20" s="327"/>
      <c r="L20" s="106"/>
    </row>
    <row r="21" spans="1:12" ht="25.5">
      <c r="A21" s="88"/>
      <c r="B21" s="89">
        <v>71013</v>
      </c>
      <c r="C21" s="78" t="s">
        <v>38</v>
      </c>
      <c r="D21" s="79">
        <v>5000</v>
      </c>
      <c r="E21" s="329">
        <v>5000</v>
      </c>
      <c r="F21" s="329"/>
      <c r="G21" s="330">
        <v>5000</v>
      </c>
      <c r="H21" s="329"/>
      <c r="I21" s="329"/>
      <c r="J21" s="105"/>
      <c r="K21" s="329"/>
      <c r="L21" s="105"/>
    </row>
    <row r="22" spans="1:12" ht="12.75">
      <c r="A22" s="64">
        <v>750</v>
      </c>
      <c r="B22" s="65"/>
      <c r="C22" s="66" t="s">
        <v>20</v>
      </c>
      <c r="D22" s="82">
        <v>1531341</v>
      </c>
      <c r="E22" s="331">
        <v>1531341</v>
      </c>
      <c r="F22" s="331">
        <v>1095158</v>
      </c>
      <c r="G22" s="332">
        <v>436183</v>
      </c>
      <c r="H22" s="331"/>
      <c r="I22" s="326">
        <v>48800</v>
      </c>
      <c r="J22" s="82"/>
      <c r="K22" s="331"/>
      <c r="L22" s="82"/>
    </row>
    <row r="23" spans="1:12" ht="12.75">
      <c r="A23" s="88"/>
      <c r="B23" s="89">
        <v>75011</v>
      </c>
      <c r="C23" s="78" t="s">
        <v>39</v>
      </c>
      <c r="D23" s="28">
        <v>28958</v>
      </c>
      <c r="E23" s="327">
        <v>28958</v>
      </c>
      <c r="F23" s="327">
        <v>28958</v>
      </c>
      <c r="G23" s="328"/>
      <c r="H23" s="327"/>
      <c r="I23" s="327"/>
      <c r="J23" s="106"/>
      <c r="K23" s="327"/>
      <c r="L23" s="106"/>
    </row>
    <row r="24" spans="1:12" ht="12.75">
      <c r="A24" s="88"/>
      <c r="B24" s="89">
        <v>75022</v>
      </c>
      <c r="C24" s="78" t="s">
        <v>40</v>
      </c>
      <c r="D24" s="28">
        <v>73600</v>
      </c>
      <c r="E24" s="327">
        <v>73600</v>
      </c>
      <c r="F24" s="327"/>
      <c r="G24" s="328">
        <v>73600</v>
      </c>
      <c r="H24" s="327"/>
      <c r="I24" s="327">
        <v>45600</v>
      </c>
      <c r="J24" s="106"/>
      <c r="K24" s="327"/>
      <c r="L24" s="106"/>
    </row>
    <row r="25" spans="1:12" ht="12.75">
      <c r="A25" s="88"/>
      <c r="B25" s="89">
        <v>75023</v>
      </c>
      <c r="C25" s="78" t="s">
        <v>21</v>
      </c>
      <c r="D25" s="83">
        <v>1384783</v>
      </c>
      <c r="E25" s="333">
        <v>1384783</v>
      </c>
      <c r="F25" s="333">
        <v>1049200</v>
      </c>
      <c r="G25" s="334">
        <v>335583</v>
      </c>
      <c r="H25" s="333"/>
      <c r="I25" s="329">
        <v>3200</v>
      </c>
      <c r="J25" s="107"/>
      <c r="K25" s="333"/>
      <c r="L25" s="107"/>
    </row>
    <row r="26" spans="1:12" ht="30" customHeight="1">
      <c r="A26" s="88"/>
      <c r="B26" s="89">
        <v>75075</v>
      </c>
      <c r="C26" s="78" t="s">
        <v>41</v>
      </c>
      <c r="D26" s="28">
        <v>44000</v>
      </c>
      <c r="E26" s="327">
        <v>44000</v>
      </c>
      <c r="F26" s="327">
        <v>17000</v>
      </c>
      <c r="G26" s="328">
        <v>27000</v>
      </c>
      <c r="H26" s="327"/>
      <c r="I26" s="327"/>
      <c r="J26" s="106"/>
      <c r="K26" s="327"/>
      <c r="L26" s="106"/>
    </row>
    <row r="27" spans="1:12" ht="53.25" customHeight="1">
      <c r="A27" s="64">
        <v>751</v>
      </c>
      <c r="B27" s="65"/>
      <c r="C27" s="66" t="s">
        <v>42</v>
      </c>
      <c r="D27" s="17">
        <v>478</v>
      </c>
      <c r="E27" s="335">
        <v>478</v>
      </c>
      <c r="F27" s="335"/>
      <c r="G27" s="169">
        <v>478</v>
      </c>
      <c r="H27" s="335"/>
      <c r="I27" s="335"/>
      <c r="J27" s="17"/>
      <c r="K27" s="335"/>
      <c r="L27" s="17"/>
    </row>
    <row r="28" spans="1:12" ht="43.5" customHeight="1">
      <c r="A28" s="88"/>
      <c r="B28" s="89">
        <v>75101</v>
      </c>
      <c r="C28" s="78" t="s">
        <v>43</v>
      </c>
      <c r="D28" s="23">
        <v>478</v>
      </c>
      <c r="E28" s="336">
        <v>478</v>
      </c>
      <c r="F28" s="336"/>
      <c r="G28" s="337">
        <v>478</v>
      </c>
      <c r="H28" s="336"/>
      <c r="I28" s="336"/>
      <c r="J28" s="103"/>
      <c r="K28" s="336"/>
      <c r="L28" s="103"/>
    </row>
    <row r="29" spans="1:12" ht="30" customHeight="1">
      <c r="A29" s="64">
        <v>754</v>
      </c>
      <c r="B29" s="65"/>
      <c r="C29" s="66" t="s">
        <v>44</v>
      </c>
      <c r="D29" s="26">
        <v>66600</v>
      </c>
      <c r="E29" s="326">
        <v>66600</v>
      </c>
      <c r="F29" s="326">
        <v>17600</v>
      </c>
      <c r="G29" s="167">
        <v>49000</v>
      </c>
      <c r="H29" s="326"/>
      <c r="I29" s="338">
        <v>3000</v>
      </c>
      <c r="J29" s="26"/>
      <c r="K29" s="326"/>
      <c r="L29" s="26"/>
    </row>
    <row r="30" spans="1:12" ht="17.25" customHeight="1">
      <c r="A30" s="64"/>
      <c r="B30" s="89">
        <v>75412</v>
      </c>
      <c r="C30" s="78" t="s">
        <v>45</v>
      </c>
      <c r="D30" s="28">
        <v>63300</v>
      </c>
      <c r="E30" s="327">
        <v>63300</v>
      </c>
      <c r="F30" s="327">
        <v>17300</v>
      </c>
      <c r="G30" s="328">
        <v>46000</v>
      </c>
      <c r="H30" s="327"/>
      <c r="I30" s="329">
        <v>3000</v>
      </c>
      <c r="J30" s="106"/>
      <c r="K30" s="327"/>
      <c r="L30" s="106"/>
    </row>
    <row r="31" spans="1:12" ht="12.75">
      <c r="A31" s="64"/>
      <c r="B31" s="89">
        <v>75414</v>
      </c>
      <c r="C31" s="78" t="s">
        <v>46</v>
      </c>
      <c r="D31" s="23">
        <v>300</v>
      </c>
      <c r="E31" s="336">
        <v>300</v>
      </c>
      <c r="F31" s="336">
        <v>300</v>
      </c>
      <c r="G31" s="337"/>
      <c r="H31" s="336"/>
      <c r="I31" s="336"/>
      <c r="J31" s="103"/>
      <c r="K31" s="336"/>
      <c r="L31" s="103"/>
    </row>
    <row r="32" spans="1:12" ht="12.75">
      <c r="A32" s="64"/>
      <c r="B32" s="89">
        <v>75421</v>
      </c>
      <c r="C32" s="78" t="s">
        <v>47</v>
      </c>
      <c r="D32" s="79">
        <v>3000</v>
      </c>
      <c r="E32" s="329">
        <v>3000</v>
      </c>
      <c r="F32" s="329"/>
      <c r="G32" s="330">
        <v>3000</v>
      </c>
      <c r="H32" s="329"/>
      <c r="I32" s="329"/>
      <c r="J32" s="105"/>
      <c r="K32" s="329"/>
      <c r="L32" s="105"/>
    </row>
    <row r="33" spans="1:12" ht="91.5" customHeight="1">
      <c r="A33" s="64">
        <v>756</v>
      </c>
      <c r="B33" s="65"/>
      <c r="C33" s="66" t="s">
        <v>48</v>
      </c>
      <c r="D33" s="26">
        <v>40500</v>
      </c>
      <c r="E33" s="326">
        <v>40500</v>
      </c>
      <c r="F33" s="326">
        <v>25000</v>
      </c>
      <c r="G33" s="167">
        <v>15500</v>
      </c>
      <c r="H33" s="326"/>
      <c r="I33" s="326"/>
      <c r="J33" s="26"/>
      <c r="K33" s="326"/>
      <c r="L33" s="26"/>
    </row>
    <row r="34" spans="1:12" ht="45" customHeight="1">
      <c r="A34" s="64"/>
      <c r="B34" s="89">
        <v>75647</v>
      </c>
      <c r="C34" s="78" t="s">
        <v>49</v>
      </c>
      <c r="D34" s="28">
        <v>40500</v>
      </c>
      <c r="E34" s="327">
        <v>40500</v>
      </c>
      <c r="F34" s="327">
        <v>25000</v>
      </c>
      <c r="G34" s="328">
        <v>15500</v>
      </c>
      <c r="H34" s="327"/>
      <c r="I34" s="327"/>
      <c r="J34" s="106"/>
      <c r="K34" s="327"/>
      <c r="L34" s="106"/>
    </row>
    <row r="35" spans="1:12" ht="12.75">
      <c r="A35" s="64">
        <v>757</v>
      </c>
      <c r="B35" s="65"/>
      <c r="C35" s="66" t="s">
        <v>50</v>
      </c>
      <c r="D35" s="29">
        <v>123898</v>
      </c>
      <c r="E35" s="339">
        <v>123898</v>
      </c>
      <c r="F35" s="340"/>
      <c r="G35" s="341">
        <v>123898</v>
      </c>
      <c r="H35" s="340"/>
      <c r="I35" s="340"/>
      <c r="J35" s="29"/>
      <c r="K35" s="326">
        <v>26970</v>
      </c>
      <c r="L35" s="342">
        <v>96928</v>
      </c>
    </row>
    <row r="36" spans="1:12" ht="51">
      <c r="A36" s="64"/>
      <c r="B36" s="89">
        <v>75702</v>
      </c>
      <c r="C36" s="78" t="s">
        <v>51</v>
      </c>
      <c r="D36" s="28">
        <v>96928</v>
      </c>
      <c r="E36" s="327">
        <v>96928</v>
      </c>
      <c r="F36" s="327"/>
      <c r="G36" s="328">
        <v>96928</v>
      </c>
      <c r="H36" s="327"/>
      <c r="I36" s="327"/>
      <c r="J36" s="106"/>
      <c r="K36" s="327"/>
      <c r="L36" s="106">
        <v>96928</v>
      </c>
    </row>
    <row r="37" spans="1:12" ht="57" customHeight="1">
      <c r="A37" s="95"/>
      <c r="B37" s="89">
        <v>75704</v>
      </c>
      <c r="C37" s="78" t="s">
        <v>52</v>
      </c>
      <c r="D37" s="28">
        <v>26970</v>
      </c>
      <c r="E37" s="327">
        <v>26970</v>
      </c>
      <c r="F37" s="327"/>
      <c r="G37" s="328">
        <v>26970</v>
      </c>
      <c r="H37" s="327"/>
      <c r="I37" s="327"/>
      <c r="J37" s="106"/>
      <c r="K37" s="327">
        <v>26970</v>
      </c>
      <c r="L37" s="106"/>
    </row>
    <row r="38" spans="1:12" ht="12.75">
      <c r="A38" s="64">
        <v>758</v>
      </c>
      <c r="B38" s="65"/>
      <c r="C38" s="66" t="s">
        <v>53</v>
      </c>
      <c r="D38" s="26">
        <v>20000</v>
      </c>
      <c r="E38" s="326">
        <v>20000</v>
      </c>
      <c r="F38" s="326"/>
      <c r="G38" s="167">
        <v>20000</v>
      </c>
      <c r="H38" s="326"/>
      <c r="I38" s="326"/>
      <c r="J38" s="26"/>
      <c r="K38" s="326"/>
      <c r="L38" s="26"/>
    </row>
    <row r="39" spans="1:12" ht="12.75">
      <c r="A39" s="95"/>
      <c r="B39" s="89">
        <v>75818</v>
      </c>
      <c r="C39" s="78" t="s">
        <v>54</v>
      </c>
      <c r="D39" s="28">
        <v>20000</v>
      </c>
      <c r="E39" s="327">
        <v>20000</v>
      </c>
      <c r="F39" s="327"/>
      <c r="G39" s="328">
        <v>20000</v>
      </c>
      <c r="H39" s="327"/>
      <c r="I39" s="327"/>
      <c r="J39" s="106"/>
      <c r="K39" s="327"/>
      <c r="L39" s="106"/>
    </row>
    <row r="40" spans="1:12" ht="12.75">
      <c r="A40" s="64">
        <v>801</v>
      </c>
      <c r="B40" s="65"/>
      <c r="C40" s="66" t="s">
        <v>23</v>
      </c>
      <c r="D40" s="82">
        <v>3109944</v>
      </c>
      <c r="E40" s="331">
        <v>3017129</v>
      </c>
      <c r="F40" s="331">
        <v>2245436</v>
      </c>
      <c r="G40" s="332">
        <v>771693</v>
      </c>
      <c r="H40" s="326">
        <v>92815</v>
      </c>
      <c r="I40" s="343">
        <v>214869</v>
      </c>
      <c r="J40" s="82"/>
      <c r="K40" s="331"/>
      <c r="L40" s="82"/>
    </row>
    <row r="41" spans="1:12" ht="12.75">
      <c r="A41" s="95"/>
      <c r="B41" s="89">
        <v>80101</v>
      </c>
      <c r="C41" s="78" t="s">
        <v>24</v>
      </c>
      <c r="D41" s="83">
        <v>1952210</v>
      </c>
      <c r="E41" s="333">
        <v>1952210</v>
      </c>
      <c r="F41" s="333">
        <v>1504322</v>
      </c>
      <c r="G41" s="334">
        <v>447788</v>
      </c>
      <c r="H41" s="333"/>
      <c r="I41" s="344">
        <v>139733</v>
      </c>
      <c r="J41" s="107"/>
      <c r="K41" s="333"/>
      <c r="L41" s="107"/>
    </row>
    <row r="42" spans="1:12" ht="28.5" customHeight="1">
      <c r="A42" s="95"/>
      <c r="B42" s="89">
        <v>80103</v>
      </c>
      <c r="C42" s="78" t="s">
        <v>55</v>
      </c>
      <c r="D42" s="30">
        <v>204612</v>
      </c>
      <c r="E42" s="345">
        <v>204612</v>
      </c>
      <c r="F42" s="345">
        <v>170362</v>
      </c>
      <c r="G42" s="328">
        <v>34250</v>
      </c>
      <c r="H42" s="345"/>
      <c r="I42" s="327">
        <v>15059</v>
      </c>
      <c r="J42" s="104"/>
      <c r="K42" s="345"/>
      <c r="L42" s="104"/>
    </row>
    <row r="43" spans="1:12" ht="12.75">
      <c r="A43" s="95"/>
      <c r="B43" s="89">
        <v>80104</v>
      </c>
      <c r="C43" s="78" t="s">
        <v>56</v>
      </c>
      <c r="D43" s="30">
        <v>112815</v>
      </c>
      <c r="E43" s="327">
        <v>20000</v>
      </c>
      <c r="F43" s="327"/>
      <c r="G43" s="328">
        <v>20000</v>
      </c>
      <c r="H43" s="327">
        <v>92815</v>
      </c>
      <c r="I43" s="327"/>
      <c r="J43" s="106"/>
      <c r="K43" s="327"/>
      <c r="L43" s="106"/>
    </row>
    <row r="44" spans="1:12" ht="12.75">
      <c r="A44" s="95"/>
      <c r="B44" s="89">
        <v>80110</v>
      </c>
      <c r="C44" s="78" t="s">
        <v>57</v>
      </c>
      <c r="D44" s="30">
        <v>741496</v>
      </c>
      <c r="E44" s="345">
        <v>741496</v>
      </c>
      <c r="F44" s="345">
        <v>570752</v>
      </c>
      <c r="G44" s="346">
        <v>170744</v>
      </c>
      <c r="H44" s="345"/>
      <c r="I44" s="327">
        <v>60077</v>
      </c>
      <c r="J44" s="104"/>
      <c r="K44" s="345"/>
      <c r="L44" s="104"/>
    </row>
    <row r="45" spans="1:12" ht="18.75" customHeight="1">
      <c r="A45" s="95"/>
      <c r="B45" s="89">
        <v>80113</v>
      </c>
      <c r="C45" s="78" t="s">
        <v>58</v>
      </c>
      <c r="D45" s="28">
        <v>63000</v>
      </c>
      <c r="E45" s="327">
        <v>63000</v>
      </c>
      <c r="F45" s="327"/>
      <c r="G45" s="328">
        <v>63000</v>
      </c>
      <c r="H45" s="327"/>
      <c r="I45" s="327"/>
      <c r="J45" s="106"/>
      <c r="K45" s="327"/>
      <c r="L45" s="106"/>
    </row>
    <row r="46" spans="1:12" ht="29.25" customHeight="1">
      <c r="A46" s="95"/>
      <c r="B46" s="89">
        <v>80146</v>
      </c>
      <c r="C46" s="78" t="s">
        <v>59</v>
      </c>
      <c r="D46" s="28">
        <v>15279</v>
      </c>
      <c r="E46" s="327">
        <v>15279</v>
      </c>
      <c r="F46" s="327"/>
      <c r="G46" s="328">
        <v>15279</v>
      </c>
      <c r="H46" s="327"/>
      <c r="I46" s="327"/>
      <c r="J46" s="106"/>
      <c r="K46" s="327"/>
      <c r="L46" s="106"/>
    </row>
    <row r="47" spans="1:12" ht="12.75">
      <c r="A47" s="95"/>
      <c r="B47" s="89">
        <v>80195</v>
      </c>
      <c r="C47" s="78" t="s">
        <v>22</v>
      </c>
      <c r="D47" s="28">
        <v>20532</v>
      </c>
      <c r="E47" s="327">
        <v>20532</v>
      </c>
      <c r="F47" s="327"/>
      <c r="G47" s="328">
        <v>20532</v>
      </c>
      <c r="H47" s="327"/>
      <c r="I47" s="327"/>
      <c r="J47" s="106"/>
      <c r="K47" s="327"/>
      <c r="L47" s="106"/>
    </row>
    <row r="48" spans="1:12" ht="12.75">
      <c r="A48" s="64">
        <v>851</v>
      </c>
      <c r="B48" s="65"/>
      <c r="C48" s="66" t="s">
        <v>60</v>
      </c>
      <c r="D48" s="26">
        <v>30450</v>
      </c>
      <c r="E48" s="326">
        <v>30450</v>
      </c>
      <c r="F48" s="326">
        <v>13555</v>
      </c>
      <c r="G48" s="167">
        <v>16895</v>
      </c>
      <c r="H48" s="326"/>
      <c r="I48" s="347">
        <v>400</v>
      </c>
      <c r="J48" s="26"/>
      <c r="K48" s="326"/>
      <c r="L48" s="26"/>
    </row>
    <row r="49" spans="1:12" ht="12.75">
      <c r="A49" s="95"/>
      <c r="B49" s="89">
        <v>85153</v>
      </c>
      <c r="C49" s="78" t="s">
        <v>61</v>
      </c>
      <c r="D49" s="79">
        <v>1500</v>
      </c>
      <c r="E49" s="329">
        <v>1500</v>
      </c>
      <c r="F49" s="348">
        <v>905</v>
      </c>
      <c r="G49" s="349">
        <v>595</v>
      </c>
      <c r="H49" s="329"/>
      <c r="I49" s="348">
        <v>100</v>
      </c>
      <c r="J49" s="105"/>
      <c r="K49" s="329"/>
      <c r="L49" s="105"/>
    </row>
    <row r="50" spans="1:12" ht="18.75" customHeight="1">
      <c r="A50" s="95"/>
      <c r="B50" s="89">
        <v>85154</v>
      </c>
      <c r="C50" s="78" t="s">
        <v>62</v>
      </c>
      <c r="D50" s="28">
        <v>28950</v>
      </c>
      <c r="E50" s="327">
        <v>28950</v>
      </c>
      <c r="F50" s="327">
        <v>12650</v>
      </c>
      <c r="G50" s="328">
        <v>16300</v>
      </c>
      <c r="H50" s="327"/>
      <c r="I50" s="348">
        <v>300</v>
      </c>
      <c r="J50" s="106"/>
      <c r="K50" s="327"/>
      <c r="L50" s="106"/>
    </row>
    <row r="51" spans="1:12" ht="12.75">
      <c r="A51" s="64">
        <v>852</v>
      </c>
      <c r="B51" s="65"/>
      <c r="C51" s="66" t="s">
        <v>63</v>
      </c>
      <c r="D51" s="82">
        <v>1015818</v>
      </c>
      <c r="E51" s="331">
        <v>1015818</v>
      </c>
      <c r="F51" s="343">
        <v>171236</v>
      </c>
      <c r="G51" s="332">
        <v>844582</v>
      </c>
      <c r="H51" s="343"/>
      <c r="I51" s="343">
        <v>764410</v>
      </c>
      <c r="J51" s="350"/>
      <c r="K51" s="343"/>
      <c r="L51" s="350"/>
    </row>
    <row r="52" spans="1:12" ht="18.75" customHeight="1">
      <c r="A52" s="88"/>
      <c r="B52" s="89">
        <v>85202</v>
      </c>
      <c r="C52" s="78" t="s">
        <v>64</v>
      </c>
      <c r="D52" s="28">
        <v>40000</v>
      </c>
      <c r="E52" s="327">
        <v>40000</v>
      </c>
      <c r="F52" s="327"/>
      <c r="G52" s="328">
        <v>40000</v>
      </c>
      <c r="H52" s="327"/>
      <c r="I52" s="327"/>
      <c r="J52" s="106"/>
      <c r="K52" s="327"/>
      <c r="L52" s="106"/>
    </row>
    <row r="53" spans="1:12" ht="66.75" customHeight="1">
      <c r="A53" s="95"/>
      <c r="B53" s="89">
        <v>85212</v>
      </c>
      <c r="C53" s="78" t="s">
        <v>65</v>
      </c>
      <c r="D53" s="30">
        <v>652000</v>
      </c>
      <c r="E53" s="345">
        <v>652000</v>
      </c>
      <c r="F53" s="327">
        <v>17428</v>
      </c>
      <c r="G53" s="346">
        <v>634572</v>
      </c>
      <c r="H53" s="345"/>
      <c r="I53" s="345">
        <v>629810</v>
      </c>
      <c r="J53" s="104"/>
      <c r="K53" s="345"/>
      <c r="L53" s="104"/>
    </row>
    <row r="54" spans="1:12" ht="84.75" customHeight="1">
      <c r="A54" s="95"/>
      <c r="B54" s="89">
        <v>85213</v>
      </c>
      <c r="C54" s="78" t="s">
        <v>66</v>
      </c>
      <c r="D54" s="79">
        <v>2100</v>
      </c>
      <c r="E54" s="329">
        <v>2100</v>
      </c>
      <c r="F54" s="329">
        <v>2100</v>
      </c>
      <c r="G54" s="330"/>
      <c r="H54" s="329"/>
      <c r="I54" s="329"/>
      <c r="J54" s="105"/>
      <c r="K54" s="329"/>
      <c r="L54" s="105"/>
    </row>
    <row r="55" spans="1:12" ht="43.5" customHeight="1">
      <c r="A55" s="95"/>
      <c r="B55" s="89">
        <v>85214</v>
      </c>
      <c r="C55" s="78" t="s">
        <v>67</v>
      </c>
      <c r="D55" s="28">
        <v>55000</v>
      </c>
      <c r="E55" s="327">
        <v>55000</v>
      </c>
      <c r="F55" s="327"/>
      <c r="G55" s="328">
        <v>55000</v>
      </c>
      <c r="H55" s="327"/>
      <c r="I55" s="327">
        <v>55000</v>
      </c>
      <c r="J55" s="106"/>
      <c r="K55" s="327"/>
      <c r="L55" s="106"/>
    </row>
    <row r="56" spans="1:12" ht="23.25" customHeight="1">
      <c r="A56" s="95"/>
      <c r="B56" s="89">
        <v>85216</v>
      </c>
      <c r="C56" s="354" t="s">
        <v>308</v>
      </c>
      <c r="D56" s="28">
        <v>24000</v>
      </c>
      <c r="E56" s="327">
        <v>24000</v>
      </c>
      <c r="F56" s="327"/>
      <c r="G56" s="328">
        <v>24000</v>
      </c>
      <c r="H56" s="327"/>
      <c r="I56" s="327">
        <v>24000</v>
      </c>
      <c r="J56" s="106"/>
      <c r="K56" s="327"/>
      <c r="L56" s="106"/>
    </row>
    <row r="57" spans="1:12" ht="12.75">
      <c r="A57" s="95"/>
      <c r="B57" s="89">
        <v>85219</v>
      </c>
      <c r="C57" s="78" t="s">
        <v>68</v>
      </c>
      <c r="D57" s="30">
        <v>172718</v>
      </c>
      <c r="E57" s="345">
        <v>172718</v>
      </c>
      <c r="F57" s="345">
        <v>136708</v>
      </c>
      <c r="G57" s="328">
        <v>36010</v>
      </c>
      <c r="H57" s="345"/>
      <c r="I57" s="348">
        <v>600</v>
      </c>
      <c r="J57" s="104"/>
      <c r="K57" s="345"/>
      <c r="L57" s="104"/>
    </row>
    <row r="58" spans="1:12" ht="38.25">
      <c r="A58" s="95"/>
      <c r="B58" s="89">
        <v>85228</v>
      </c>
      <c r="C58" s="78" t="s">
        <v>69</v>
      </c>
      <c r="D58" s="28">
        <v>15000</v>
      </c>
      <c r="E58" s="327">
        <v>15000</v>
      </c>
      <c r="F58" s="327">
        <v>15000</v>
      </c>
      <c r="G58" s="330"/>
      <c r="H58" s="327"/>
      <c r="I58" s="348"/>
      <c r="J58" s="106"/>
      <c r="K58" s="327"/>
      <c r="L58" s="106"/>
    </row>
    <row r="59" spans="1:12" ht="12.75">
      <c r="A59" s="95"/>
      <c r="B59" s="89">
        <v>85295</v>
      </c>
      <c r="C59" s="78" t="s">
        <v>22</v>
      </c>
      <c r="D59" s="28">
        <v>55000</v>
      </c>
      <c r="E59" s="327">
        <v>55000</v>
      </c>
      <c r="F59" s="327"/>
      <c r="G59" s="328">
        <v>55000</v>
      </c>
      <c r="H59" s="327"/>
      <c r="I59" s="327">
        <v>55000</v>
      </c>
      <c r="J59" s="106"/>
      <c r="K59" s="327"/>
      <c r="L59" s="106"/>
    </row>
    <row r="60" spans="1:12" ht="25.5">
      <c r="A60" s="64">
        <v>854</v>
      </c>
      <c r="B60" s="65"/>
      <c r="C60" s="66" t="s">
        <v>70</v>
      </c>
      <c r="D60" s="26">
        <v>15100</v>
      </c>
      <c r="E60" s="326">
        <v>15100</v>
      </c>
      <c r="F60" s="338">
        <v>6200</v>
      </c>
      <c r="G60" s="168">
        <v>8900</v>
      </c>
      <c r="H60" s="326"/>
      <c r="I60" s="326"/>
      <c r="J60" s="26"/>
      <c r="K60" s="326"/>
      <c r="L60" s="26"/>
    </row>
    <row r="61" spans="1:12" ht="55.5" customHeight="1">
      <c r="A61" s="95"/>
      <c r="B61" s="89">
        <v>85412</v>
      </c>
      <c r="C61" s="78" t="s">
        <v>71</v>
      </c>
      <c r="D61" s="28">
        <v>15100</v>
      </c>
      <c r="E61" s="327">
        <v>15100</v>
      </c>
      <c r="F61" s="329">
        <v>6200</v>
      </c>
      <c r="G61" s="330">
        <v>8900</v>
      </c>
      <c r="H61" s="327"/>
      <c r="I61" s="327"/>
      <c r="J61" s="106"/>
      <c r="K61" s="327"/>
      <c r="L61" s="106"/>
    </row>
    <row r="62" spans="1:12" ht="30" customHeight="1">
      <c r="A62" s="64">
        <v>900</v>
      </c>
      <c r="B62" s="65"/>
      <c r="C62" s="66" t="s">
        <v>72</v>
      </c>
      <c r="D62" s="29">
        <v>216500</v>
      </c>
      <c r="E62" s="340">
        <v>216500</v>
      </c>
      <c r="F62" s="338">
        <v>3500</v>
      </c>
      <c r="G62" s="341">
        <v>213000</v>
      </c>
      <c r="H62" s="340"/>
      <c r="I62" s="340"/>
      <c r="J62" s="29"/>
      <c r="K62" s="340"/>
      <c r="L62" s="29"/>
    </row>
    <row r="63" spans="1:12" ht="19.5" customHeight="1">
      <c r="A63" s="95"/>
      <c r="B63" s="89">
        <v>90003</v>
      </c>
      <c r="C63" s="78" t="s">
        <v>73</v>
      </c>
      <c r="D63" s="28">
        <v>69000</v>
      </c>
      <c r="E63" s="327">
        <v>69000</v>
      </c>
      <c r="F63" s="329">
        <v>3500</v>
      </c>
      <c r="G63" s="328">
        <v>65500</v>
      </c>
      <c r="H63" s="327"/>
      <c r="I63" s="327"/>
      <c r="J63" s="106"/>
      <c r="K63" s="327"/>
      <c r="L63" s="106"/>
    </row>
    <row r="64" spans="1:12" ht="18.75" customHeight="1">
      <c r="A64" s="95"/>
      <c r="B64" s="89">
        <v>90004</v>
      </c>
      <c r="C64" s="78" t="s">
        <v>74</v>
      </c>
      <c r="D64" s="79">
        <v>5500</v>
      </c>
      <c r="E64" s="329">
        <v>5500</v>
      </c>
      <c r="F64" s="329"/>
      <c r="G64" s="330">
        <v>5500</v>
      </c>
      <c r="H64" s="329"/>
      <c r="I64" s="329"/>
      <c r="J64" s="105"/>
      <c r="K64" s="329"/>
      <c r="L64" s="105"/>
    </row>
    <row r="65" spans="1:12" ht="20.25" customHeight="1">
      <c r="A65" s="95"/>
      <c r="B65" s="89">
        <v>90015</v>
      </c>
      <c r="C65" s="78" t="s">
        <v>75</v>
      </c>
      <c r="D65" s="30">
        <v>142000</v>
      </c>
      <c r="E65" s="345">
        <v>142000</v>
      </c>
      <c r="F65" s="345"/>
      <c r="G65" s="346">
        <v>142000</v>
      </c>
      <c r="H65" s="345"/>
      <c r="I65" s="345"/>
      <c r="J65" s="104"/>
      <c r="K65" s="345"/>
      <c r="L65" s="104"/>
    </row>
    <row r="66" spans="1:12" ht="29.25" customHeight="1">
      <c r="A66" s="64">
        <v>921</v>
      </c>
      <c r="B66" s="65"/>
      <c r="C66" s="66" t="s">
        <v>76</v>
      </c>
      <c r="D66" s="26">
        <v>75858</v>
      </c>
      <c r="E66" s="327"/>
      <c r="F66" s="327"/>
      <c r="G66" s="328"/>
      <c r="H66" s="326">
        <v>75858</v>
      </c>
      <c r="I66" s="327"/>
      <c r="J66" s="106"/>
      <c r="K66" s="327"/>
      <c r="L66" s="106"/>
    </row>
    <row r="67" spans="1:12" ht="12.75">
      <c r="A67" s="95"/>
      <c r="B67" s="89">
        <v>92116</v>
      </c>
      <c r="C67" s="78" t="s">
        <v>77</v>
      </c>
      <c r="D67" s="28">
        <v>75858</v>
      </c>
      <c r="E67" s="327"/>
      <c r="F67" s="327"/>
      <c r="G67" s="328"/>
      <c r="H67" s="327">
        <v>75858</v>
      </c>
      <c r="I67" s="327"/>
      <c r="J67" s="106"/>
      <c r="K67" s="327"/>
      <c r="L67" s="106"/>
    </row>
    <row r="68" spans="1:12" ht="20.25" customHeight="1">
      <c r="A68" s="64">
        <v>926</v>
      </c>
      <c r="B68" s="65"/>
      <c r="C68" s="66" t="s">
        <v>78</v>
      </c>
      <c r="D68" s="29">
        <v>116500</v>
      </c>
      <c r="E68" s="340">
        <v>116500</v>
      </c>
      <c r="F68" s="326">
        <v>37300</v>
      </c>
      <c r="G68" s="167">
        <v>79200</v>
      </c>
      <c r="H68" s="340"/>
      <c r="I68" s="351">
        <v>50</v>
      </c>
      <c r="J68" s="29"/>
      <c r="K68" s="340"/>
      <c r="L68" s="29"/>
    </row>
    <row r="69" spans="1:12" ht="12.75">
      <c r="A69" s="95"/>
      <c r="B69" s="89">
        <v>92601</v>
      </c>
      <c r="C69" s="78" t="s">
        <v>79</v>
      </c>
      <c r="D69" s="30">
        <v>116500</v>
      </c>
      <c r="E69" s="345">
        <v>116500</v>
      </c>
      <c r="F69" s="327">
        <v>37300</v>
      </c>
      <c r="G69" s="328">
        <v>79200</v>
      </c>
      <c r="H69" s="345"/>
      <c r="I69" s="352">
        <v>50</v>
      </c>
      <c r="J69" s="104"/>
      <c r="K69" s="345"/>
      <c r="L69" s="104"/>
    </row>
    <row r="70" spans="1:12" ht="27.75" customHeight="1">
      <c r="A70" s="386" t="s">
        <v>80</v>
      </c>
      <c r="B70" s="386"/>
      <c r="C70" s="386"/>
      <c r="D70" s="353">
        <f aca="true" t="shared" si="0" ref="D70:I70">SUM(D10+D12+D14+D17+D19+D22+D27+D29+D33+D35+D38+D40+D48+D51+D60+D62+D66+D68)</f>
        <v>6681037</v>
      </c>
      <c r="E70" s="331">
        <f t="shared" si="0"/>
        <v>6512364</v>
      </c>
      <c r="F70" s="331">
        <f t="shared" si="0"/>
        <v>3640785</v>
      </c>
      <c r="G70" s="353">
        <f t="shared" si="0"/>
        <v>2862729</v>
      </c>
      <c r="H70" s="332">
        <f t="shared" si="0"/>
        <v>177523</v>
      </c>
      <c r="I70" s="331">
        <f t="shared" si="0"/>
        <v>1031529</v>
      </c>
      <c r="J70" s="353"/>
      <c r="K70" s="326">
        <f>SUM(K10+K12+K14+K17+K19+K22+K27+K29+K33+K35+K38+K40+K48+K51+K60+K62+K66+K68)</f>
        <v>26970</v>
      </c>
      <c r="L70" s="167">
        <f>SUM(L10+L12+L14+L17+L19+L22+L27+L29+L33+L35+L38+L40+L48+L51+L60+L62+L66+L68)</f>
        <v>96928</v>
      </c>
    </row>
  </sheetData>
  <mergeCells count="12">
    <mergeCell ref="C7:C8"/>
    <mergeCell ref="D7:D8"/>
    <mergeCell ref="J7:J8"/>
    <mergeCell ref="K7:K8"/>
    <mergeCell ref="L7:L8"/>
    <mergeCell ref="A70:C70"/>
    <mergeCell ref="E7:E8"/>
    <mergeCell ref="F7:G7"/>
    <mergeCell ref="H7:H8"/>
    <mergeCell ref="I7:I8"/>
    <mergeCell ref="A7:A8"/>
    <mergeCell ref="B7:B8"/>
  </mergeCells>
  <printOptions/>
  <pageMargins left="0.5201388888888889" right="0.27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11"/>
  <sheetViews>
    <sheetView workbookViewId="0" topLeftCell="A1">
      <selection activeCell="E6" sqref="E6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27.421875" style="0" customWidth="1"/>
    <col min="4" max="4" width="16.140625" style="0" customWidth="1"/>
    <col min="5" max="5" width="13.421875" style="0" customWidth="1"/>
    <col min="6" max="6" width="12.28125" style="0" customWidth="1"/>
  </cols>
  <sheetData>
    <row r="3" spans="3:4" ht="12.75">
      <c r="C3" s="36"/>
      <c r="D3" t="s">
        <v>309</v>
      </c>
    </row>
    <row r="4" spans="3:4" ht="12.75" customHeight="1">
      <c r="C4" s="37" t="s">
        <v>26</v>
      </c>
      <c r="D4" t="s">
        <v>310</v>
      </c>
    </row>
    <row r="5" spans="3:4" ht="11.25" customHeight="1">
      <c r="C5" s="37"/>
      <c r="D5" t="s">
        <v>312</v>
      </c>
    </row>
    <row r="6" ht="21.75" customHeight="1">
      <c r="C6" t="s">
        <v>27</v>
      </c>
    </row>
    <row r="7" spans="1:6" s="38" customFormat="1" ht="15" customHeight="1">
      <c r="A7" s="364" t="s">
        <v>1</v>
      </c>
      <c r="B7" s="364" t="s">
        <v>2</v>
      </c>
      <c r="C7" s="364" t="s">
        <v>3</v>
      </c>
      <c r="D7" s="360" t="s">
        <v>28</v>
      </c>
      <c r="E7" s="360"/>
      <c r="F7" s="360"/>
    </row>
    <row r="8" spans="1:6" s="38" customFormat="1" ht="15" customHeight="1">
      <c r="A8" s="364"/>
      <c r="B8" s="364"/>
      <c r="C8" s="364"/>
      <c r="D8" s="361" t="s">
        <v>4</v>
      </c>
      <c r="E8" s="362" t="s">
        <v>29</v>
      </c>
      <c r="F8" s="362"/>
    </row>
    <row r="9" spans="1:6" s="38" customFormat="1" ht="93" customHeight="1">
      <c r="A9" s="39"/>
      <c r="B9" s="39"/>
      <c r="C9" s="40"/>
      <c r="D9" s="361"/>
      <c r="E9" s="41" t="s">
        <v>30</v>
      </c>
      <c r="F9" s="42" t="s">
        <v>31</v>
      </c>
    </row>
    <row r="10" spans="1:6" s="44" customFormat="1" ht="7.5" customHeight="1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</row>
    <row r="11" spans="1:6" s="18" customFormat="1" ht="19.5" customHeight="1">
      <c r="A11" s="45">
        <v>10</v>
      </c>
      <c r="B11" s="46"/>
      <c r="C11" s="47" t="s">
        <v>11</v>
      </c>
      <c r="D11" s="48">
        <v>412850</v>
      </c>
      <c r="E11" s="49">
        <v>8850</v>
      </c>
      <c r="F11" s="48">
        <v>404000</v>
      </c>
    </row>
    <row r="12" spans="1:6" ht="25.5" customHeight="1">
      <c r="A12" s="50"/>
      <c r="B12" s="51">
        <v>1010</v>
      </c>
      <c r="C12" s="52" t="s">
        <v>12</v>
      </c>
      <c r="D12" s="53">
        <v>412850</v>
      </c>
      <c r="E12" s="54"/>
      <c r="F12" s="53">
        <v>404000</v>
      </c>
    </row>
    <row r="13" spans="1:6" ht="19.5" customHeight="1">
      <c r="A13" s="50"/>
      <c r="B13" s="51">
        <v>1030</v>
      </c>
      <c r="C13" s="52" t="s">
        <v>32</v>
      </c>
      <c r="D13" s="55">
        <v>8850</v>
      </c>
      <c r="E13" s="56">
        <v>8850</v>
      </c>
      <c r="F13" s="55"/>
    </row>
    <row r="14" spans="1:6" s="18" customFormat="1" ht="19.5" customHeight="1">
      <c r="A14" s="45">
        <v>150</v>
      </c>
      <c r="B14" s="57"/>
      <c r="C14" s="47" t="s">
        <v>13</v>
      </c>
      <c r="D14" s="58">
        <v>10605</v>
      </c>
      <c r="E14" s="59"/>
      <c r="F14" s="58">
        <v>10605</v>
      </c>
    </row>
    <row r="15" spans="1:6" ht="19.5" customHeight="1">
      <c r="A15" s="50"/>
      <c r="B15" s="51">
        <v>15011</v>
      </c>
      <c r="C15" s="52" t="s">
        <v>14</v>
      </c>
      <c r="D15" s="60">
        <v>10605</v>
      </c>
      <c r="E15" s="61"/>
      <c r="F15" s="60">
        <v>10605</v>
      </c>
    </row>
    <row r="16" spans="1:6" s="18" customFormat="1" ht="39.75" customHeight="1">
      <c r="A16" s="45">
        <v>400</v>
      </c>
      <c r="B16" s="57"/>
      <c r="C16" s="47" t="s">
        <v>33</v>
      </c>
      <c r="D16" s="58">
        <v>80000</v>
      </c>
      <c r="E16" s="59">
        <v>80000</v>
      </c>
      <c r="F16" s="58"/>
    </row>
    <row r="17" spans="1:6" ht="19.5" customHeight="1">
      <c r="A17" s="50"/>
      <c r="B17" s="51">
        <v>40002</v>
      </c>
      <c r="C17" s="52" t="s">
        <v>34</v>
      </c>
      <c r="D17" s="60">
        <v>80000</v>
      </c>
      <c r="E17" s="61">
        <v>80000</v>
      </c>
      <c r="F17" s="60"/>
    </row>
    <row r="18" spans="1:6" s="18" customFormat="1" ht="19.5" customHeight="1">
      <c r="A18" s="45">
        <v>600</v>
      </c>
      <c r="B18" s="57"/>
      <c r="C18" s="47" t="s">
        <v>35</v>
      </c>
      <c r="D18" s="48">
        <v>999000</v>
      </c>
      <c r="E18" s="62">
        <v>179000</v>
      </c>
      <c r="F18" s="48">
        <v>820000</v>
      </c>
    </row>
    <row r="19" spans="1:6" ht="19.5" customHeight="1">
      <c r="A19" s="50"/>
      <c r="B19" s="51">
        <v>60014</v>
      </c>
      <c r="C19" s="52" t="s">
        <v>16</v>
      </c>
      <c r="D19" s="53">
        <v>157000</v>
      </c>
      <c r="E19" s="56">
        <v>7000</v>
      </c>
      <c r="F19" s="53">
        <v>150000</v>
      </c>
    </row>
    <row r="20" spans="1:6" ht="19.5" customHeight="1">
      <c r="A20" s="50"/>
      <c r="B20" s="51">
        <v>60016</v>
      </c>
      <c r="C20" s="52" t="s">
        <v>17</v>
      </c>
      <c r="D20" s="53">
        <v>842000</v>
      </c>
      <c r="E20" s="63">
        <v>172000</v>
      </c>
      <c r="F20" s="53">
        <v>670000</v>
      </c>
    </row>
    <row r="21" spans="1:6" s="18" customFormat="1" ht="19.5" customHeight="1">
      <c r="A21" s="64">
        <v>700</v>
      </c>
      <c r="B21" s="65"/>
      <c r="C21" s="66" t="s">
        <v>18</v>
      </c>
      <c r="D21" s="67">
        <v>61200</v>
      </c>
      <c r="E21" s="26">
        <v>25200</v>
      </c>
      <c r="F21" s="17">
        <v>36000</v>
      </c>
    </row>
    <row r="22" spans="1:6" ht="28.5" customHeight="1">
      <c r="A22" s="68"/>
      <c r="B22" s="69">
        <v>70005</v>
      </c>
      <c r="C22" s="70" t="s">
        <v>19</v>
      </c>
      <c r="D22" s="71">
        <v>61200</v>
      </c>
      <c r="E22" s="72">
        <v>25200</v>
      </c>
      <c r="F22" s="73">
        <v>36000</v>
      </c>
    </row>
    <row r="23" spans="1:6" ht="12.75" customHeight="1" hidden="1">
      <c r="A23" s="68"/>
      <c r="B23" s="69"/>
      <c r="C23" s="70"/>
      <c r="D23" s="71"/>
      <c r="E23" s="72"/>
      <c r="F23" s="73"/>
    </row>
    <row r="24" spans="1:6" ht="12.75" customHeight="1" hidden="1">
      <c r="A24" s="68"/>
      <c r="B24" s="69"/>
      <c r="C24" s="70"/>
      <c r="D24" s="71"/>
      <c r="E24" s="72"/>
      <c r="F24" s="73"/>
    </row>
    <row r="25" spans="1:6" s="18" customFormat="1" ht="19.5" customHeight="1">
      <c r="A25" s="64">
        <v>710</v>
      </c>
      <c r="B25" s="65"/>
      <c r="C25" s="74" t="s">
        <v>36</v>
      </c>
      <c r="D25" s="58">
        <v>25000</v>
      </c>
      <c r="E25" s="58">
        <v>25000</v>
      </c>
      <c r="F25" s="75"/>
    </row>
    <row r="26" spans="1:6" s="8" customFormat="1" ht="26.25" customHeight="1">
      <c r="A26" s="76"/>
      <c r="B26" s="77">
        <v>71004</v>
      </c>
      <c r="C26" s="78" t="s">
        <v>37</v>
      </c>
      <c r="D26" s="28">
        <v>20000</v>
      </c>
      <c r="E26" s="28">
        <v>20000</v>
      </c>
      <c r="F26" s="23"/>
    </row>
    <row r="27" spans="1:6" s="18" customFormat="1" ht="27" customHeight="1">
      <c r="A27" s="76"/>
      <c r="B27" s="77">
        <v>71013</v>
      </c>
      <c r="C27" s="78" t="s">
        <v>38</v>
      </c>
      <c r="D27" s="79">
        <v>5000</v>
      </c>
      <c r="E27" s="79">
        <v>5000</v>
      </c>
      <c r="F27" s="79"/>
    </row>
    <row r="28" spans="1:6" s="18" customFormat="1" ht="19.5" customHeight="1">
      <c r="A28" s="80">
        <v>750</v>
      </c>
      <c r="B28" s="81"/>
      <c r="C28" s="66" t="s">
        <v>20</v>
      </c>
      <c r="D28" s="82">
        <v>1649201</v>
      </c>
      <c r="E28" s="82">
        <v>1531341</v>
      </c>
      <c r="F28" s="29">
        <v>117860</v>
      </c>
    </row>
    <row r="29" spans="1:6" s="18" customFormat="1" ht="19.5" customHeight="1">
      <c r="A29" s="76"/>
      <c r="B29" s="77">
        <v>75011</v>
      </c>
      <c r="C29" s="78" t="s">
        <v>39</v>
      </c>
      <c r="D29" s="28">
        <v>28958</v>
      </c>
      <c r="E29" s="28">
        <v>28958</v>
      </c>
      <c r="F29" s="30"/>
    </row>
    <row r="30" spans="1:6" s="18" customFormat="1" ht="19.5" customHeight="1">
      <c r="A30" s="76"/>
      <c r="B30" s="77">
        <v>75022</v>
      </c>
      <c r="C30" s="78" t="s">
        <v>40</v>
      </c>
      <c r="D30" s="28">
        <v>73600</v>
      </c>
      <c r="E30" s="28">
        <v>73600</v>
      </c>
      <c r="F30" s="30"/>
    </row>
    <row r="31" spans="1:6" s="18" customFormat="1" ht="19.5" customHeight="1">
      <c r="A31" s="76"/>
      <c r="B31" s="77">
        <v>75023</v>
      </c>
      <c r="C31" s="78" t="s">
        <v>21</v>
      </c>
      <c r="D31" s="83">
        <v>1491783</v>
      </c>
      <c r="E31" s="83">
        <v>1384783</v>
      </c>
      <c r="F31" s="30">
        <v>107000</v>
      </c>
    </row>
    <row r="32" spans="1:6" s="18" customFormat="1" ht="25.5" customHeight="1">
      <c r="A32" s="76"/>
      <c r="B32" s="77">
        <v>75075</v>
      </c>
      <c r="C32" s="78" t="s">
        <v>41</v>
      </c>
      <c r="D32" s="28">
        <v>44000</v>
      </c>
      <c r="E32" s="28">
        <v>44000</v>
      </c>
      <c r="F32" s="28"/>
    </row>
    <row r="33" spans="1:6" s="18" customFormat="1" ht="19.5" customHeight="1">
      <c r="A33" s="84"/>
      <c r="B33" s="85">
        <v>75095</v>
      </c>
      <c r="C33" s="86" t="s">
        <v>22</v>
      </c>
      <c r="D33" s="87">
        <v>10860</v>
      </c>
      <c r="E33" s="87"/>
      <c r="F33" s="87">
        <v>10860</v>
      </c>
    </row>
    <row r="34" spans="1:6" s="18" customFormat="1" ht="51" customHeight="1">
      <c r="A34" s="64">
        <v>751</v>
      </c>
      <c r="B34" s="65"/>
      <c r="C34" s="66" t="s">
        <v>42</v>
      </c>
      <c r="D34" s="17">
        <v>478</v>
      </c>
      <c r="E34" s="17">
        <v>478</v>
      </c>
      <c r="F34" s="17"/>
    </row>
    <row r="35" spans="1:6" s="8" customFormat="1" ht="45" customHeight="1">
      <c r="A35" s="88"/>
      <c r="B35" s="89">
        <v>75101</v>
      </c>
      <c r="C35" s="78" t="s">
        <v>43</v>
      </c>
      <c r="D35" s="23">
        <v>478</v>
      </c>
      <c r="E35" s="23">
        <v>478</v>
      </c>
      <c r="F35" s="23"/>
    </row>
    <row r="36" spans="1:6" s="18" customFormat="1" ht="28.5" customHeight="1">
      <c r="A36" s="80">
        <v>754</v>
      </c>
      <c r="B36" s="81"/>
      <c r="C36" s="90" t="s">
        <v>44</v>
      </c>
      <c r="D36" s="91">
        <v>66600</v>
      </c>
      <c r="E36" s="91">
        <v>66600</v>
      </c>
      <c r="F36" s="91"/>
    </row>
    <row r="37" spans="1:6" s="18" customFormat="1" ht="19.5" customHeight="1">
      <c r="A37" s="80"/>
      <c r="B37" s="77">
        <v>75412</v>
      </c>
      <c r="C37" s="78" t="s">
        <v>45</v>
      </c>
      <c r="D37" s="28">
        <v>63300</v>
      </c>
      <c r="E37" s="28">
        <v>63300</v>
      </c>
      <c r="F37" s="28"/>
    </row>
    <row r="38" spans="1:6" s="18" customFormat="1" ht="19.5" customHeight="1">
      <c r="A38" s="80"/>
      <c r="B38" s="77">
        <v>75414</v>
      </c>
      <c r="C38" s="92" t="s">
        <v>46</v>
      </c>
      <c r="D38" s="93">
        <v>300</v>
      </c>
      <c r="E38" s="93">
        <v>300</v>
      </c>
      <c r="F38" s="93"/>
    </row>
    <row r="39" spans="1:6" s="18" customFormat="1" ht="19.5" customHeight="1">
      <c r="A39" s="80"/>
      <c r="B39" s="77">
        <v>75421</v>
      </c>
      <c r="C39" s="70" t="s">
        <v>47</v>
      </c>
      <c r="D39" s="94">
        <v>3000</v>
      </c>
      <c r="E39" s="94">
        <v>3000</v>
      </c>
      <c r="F39" s="94"/>
    </row>
    <row r="40" spans="1:6" s="18" customFormat="1" ht="92.25" customHeight="1">
      <c r="A40" s="80">
        <v>756</v>
      </c>
      <c r="B40" s="81"/>
      <c r="C40" s="66" t="s">
        <v>48</v>
      </c>
      <c r="D40" s="26">
        <v>40500</v>
      </c>
      <c r="E40" s="26">
        <v>40500</v>
      </c>
      <c r="F40" s="26"/>
    </row>
    <row r="41" spans="1:6" s="18" customFormat="1" ht="40.5" customHeight="1">
      <c r="A41" s="80"/>
      <c r="B41" s="77">
        <v>75647</v>
      </c>
      <c r="C41" s="78" t="s">
        <v>49</v>
      </c>
      <c r="D41" s="28">
        <v>40500</v>
      </c>
      <c r="E41" s="28">
        <v>40500</v>
      </c>
      <c r="F41" s="28"/>
    </row>
    <row r="42" spans="1:6" s="18" customFormat="1" ht="19.5" customHeight="1">
      <c r="A42" s="80">
        <v>757</v>
      </c>
      <c r="B42" s="81"/>
      <c r="C42" s="66" t="s">
        <v>50</v>
      </c>
      <c r="D42" s="29">
        <v>123898</v>
      </c>
      <c r="E42" s="29">
        <v>123898</v>
      </c>
      <c r="F42" s="29"/>
    </row>
    <row r="43" spans="1:6" s="18" customFormat="1" ht="50.25" customHeight="1">
      <c r="A43" s="80"/>
      <c r="B43" s="77">
        <v>75702</v>
      </c>
      <c r="C43" s="78" t="s">
        <v>51</v>
      </c>
      <c r="D43" s="28">
        <v>96928</v>
      </c>
      <c r="E43" s="28">
        <v>96928</v>
      </c>
      <c r="F43" s="28"/>
    </row>
    <row r="44" spans="1:6" ht="52.5" customHeight="1">
      <c r="A44" s="68"/>
      <c r="B44" s="85">
        <v>75704</v>
      </c>
      <c r="C44" s="86" t="s">
        <v>52</v>
      </c>
      <c r="D44" s="87">
        <v>26970</v>
      </c>
      <c r="E44" s="87">
        <v>26970</v>
      </c>
      <c r="F44" s="87"/>
    </row>
    <row r="45" spans="1:6" s="18" customFormat="1" ht="19.5" customHeight="1">
      <c r="A45" s="64">
        <v>758</v>
      </c>
      <c r="B45" s="65"/>
      <c r="C45" s="66" t="s">
        <v>53</v>
      </c>
      <c r="D45" s="26">
        <v>20000</v>
      </c>
      <c r="E45" s="26">
        <v>20000</v>
      </c>
      <c r="F45" s="26"/>
    </row>
    <row r="46" spans="1:6" ht="19.5" customHeight="1">
      <c r="A46" s="95"/>
      <c r="B46" s="89">
        <v>75818</v>
      </c>
      <c r="C46" s="78" t="s">
        <v>54</v>
      </c>
      <c r="D46" s="28">
        <v>20000</v>
      </c>
      <c r="E46" s="28">
        <v>20000</v>
      </c>
      <c r="F46" s="28"/>
    </row>
    <row r="47" spans="1:6" s="18" customFormat="1" ht="19.5" customHeight="1">
      <c r="A47" s="64">
        <v>801</v>
      </c>
      <c r="B47" s="65"/>
      <c r="C47" s="66" t="s">
        <v>23</v>
      </c>
      <c r="D47" s="82">
        <v>3189944</v>
      </c>
      <c r="E47" s="82">
        <v>3109944</v>
      </c>
      <c r="F47" s="26">
        <v>80000</v>
      </c>
    </row>
    <row r="48" spans="1:6" ht="19.5" customHeight="1">
      <c r="A48" s="95"/>
      <c r="B48" s="89">
        <v>80101</v>
      </c>
      <c r="C48" s="78" t="s">
        <v>24</v>
      </c>
      <c r="D48" s="83">
        <v>2032210</v>
      </c>
      <c r="E48" s="83">
        <v>1952210</v>
      </c>
      <c r="F48" s="28">
        <v>80000</v>
      </c>
    </row>
    <row r="49" spans="1:6" ht="30" customHeight="1">
      <c r="A49" s="95"/>
      <c r="B49" s="89">
        <v>80103</v>
      </c>
      <c r="C49" s="78" t="s">
        <v>55</v>
      </c>
      <c r="D49" s="30">
        <v>204612</v>
      </c>
      <c r="E49" s="30">
        <v>204612</v>
      </c>
      <c r="F49" s="23"/>
    </row>
    <row r="50" spans="1:6" ht="17.25" customHeight="1">
      <c r="A50" s="95"/>
      <c r="B50" s="89">
        <v>80104</v>
      </c>
      <c r="C50" s="78" t="s">
        <v>56</v>
      </c>
      <c r="D50" s="30">
        <v>112815</v>
      </c>
      <c r="E50" s="30">
        <v>112815</v>
      </c>
      <c r="F50" s="23"/>
    </row>
    <row r="51" spans="1:6" ht="19.5" customHeight="1">
      <c r="A51" s="95"/>
      <c r="B51" s="89">
        <v>80110</v>
      </c>
      <c r="C51" s="78" t="s">
        <v>57</v>
      </c>
      <c r="D51" s="30">
        <v>741496</v>
      </c>
      <c r="E51" s="30">
        <v>741496</v>
      </c>
      <c r="F51" s="23"/>
    </row>
    <row r="52" spans="1:6" ht="19.5" customHeight="1">
      <c r="A52" s="95"/>
      <c r="B52" s="89">
        <v>80113</v>
      </c>
      <c r="C52" s="78" t="s">
        <v>58</v>
      </c>
      <c r="D52" s="28">
        <v>63000</v>
      </c>
      <c r="E52" s="28">
        <v>63000</v>
      </c>
      <c r="F52" s="28"/>
    </row>
    <row r="53" spans="1:6" ht="27" customHeight="1">
      <c r="A53" s="95"/>
      <c r="B53" s="89">
        <v>80146</v>
      </c>
      <c r="C53" s="78" t="s">
        <v>59</v>
      </c>
      <c r="D53" s="28">
        <v>15279</v>
      </c>
      <c r="E53" s="28">
        <v>15279</v>
      </c>
      <c r="F53" s="28"/>
    </row>
    <row r="54" spans="1:6" ht="19.5" customHeight="1">
      <c r="A54" s="95"/>
      <c r="B54" s="89">
        <v>80195</v>
      </c>
      <c r="C54" s="78" t="s">
        <v>22</v>
      </c>
      <c r="D54" s="28">
        <v>20532</v>
      </c>
      <c r="E54" s="28">
        <v>20532</v>
      </c>
      <c r="F54" s="28"/>
    </row>
    <row r="55" spans="1:6" s="18" customFormat="1" ht="19.5" customHeight="1">
      <c r="A55" s="64">
        <v>851</v>
      </c>
      <c r="B55" s="65"/>
      <c r="C55" s="66" t="s">
        <v>60</v>
      </c>
      <c r="D55" s="26">
        <v>30450</v>
      </c>
      <c r="E55" s="26">
        <v>30450</v>
      </c>
      <c r="F55" s="26"/>
    </row>
    <row r="56" spans="1:6" ht="19.5" customHeight="1">
      <c r="A56" s="95"/>
      <c r="B56" s="89">
        <v>85153</v>
      </c>
      <c r="C56" s="78" t="s">
        <v>61</v>
      </c>
      <c r="D56" s="79">
        <v>1500</v>
      </c>
      <c r="E56" s="79">
        <v>1500</v>
      </c>
      <c r="F56" s="23"/>
    </row>
    <row r="57" spans="1:6" ht="19.5" customHeight="1">
      <c r="A57" s="95"/>
      <c r="B57" s="89">
        <v>85154</v>
      </c>
      <c r="C57" s="78" t="s">
        <v>62</v>
      </c>
      <c r="D57" s="28">
        <v>28950</v>
      </c>
      <c r="E57" s="28">
        <v>28950</v>
      </c>
      <c r="F57" s="28"/>
    </row>
    <row r="58" spans="1:6" s="18" customFormat="1" ht="19.5" customHeight="1">
      <c r="A58" s="64">
        <v>852</v>
      </c>
      <c r="B58" s="65"/>
      <c r="C58" s="66" t="s">
        <v>63</v>
      </c>
      <c r="D58" s="82">
        <v>1015818</v>
      </c>
      <c r="E58" s="82">
        <v>1015818</v>
      </c>
      <c r="F58" s="17"/>
    </row>
    <row r="59" spans="1:6" s="8" customFormat="1" ht="19.5" customHeight="1">
      <c r="A59" s="88"/>
      <c r="B59" s="89">
        <v>85202</v>
      </c>
      <c r="C59" s="78" t="s">
        <v>64</v>
      </c>
      <c r="D59" s="28">
        <v>40000</v>
      </c>
      <c r="E59" s="28">
        <v>40000</v>
      </c>
      <c r="F59" s="23"/>
    </row>
    <row r="60" spans="1:6" ht="60.75" customHeight="1">
      <c r="A60" s="95"/>
      <c r="B60" s="89">
        <v>85212</v>
      </c>
      <c r="C60" s="78" t="s">
        <v>65</v>
      </c>
      <c r="D60" s="30">
        <v>652000</v>
      </c>
      <c r="E60" s="30">
        <v>652000</v>
      </c>
      <c r="F60" s="23"/>
    </row>
    <row r="61" spans="1:6" ht="77.25" customHeight="1">
      <c r="A61" s="95"/>
      <c r="B61" s="89">
        <v>85213</v>
      </c>
      <c r="C61" s="78" t="s">
        <v>66</v>
      </c>
      <c r="D61" s="79">
        <v>2100</v>
      </c>
      <c r="E61" s="79">
        <v>2100</v>
      </c>
      <c r="F61" s="23"/>
    </row>
    <row r="62" spans="1:6" ht="38.25" customHeight="1">
      <c r="A62" s="95"/>
      <c r="B62" s="89">
        <v>85214</v>
      </c>
      <c r="C62" s="78" t="s">
        <v>67</v>
      </c>
      <c r="D62" s="28">
        <v>55000</v>
      </c>
      <c r="E62" s="28">
        <v>55000</v>
      </c>
      <c r="F62" s="28"/>
    </row>
    <row r="63" spans="1:6" ht="24" customHeight="1">
      <c r="A63" s="95"/>
      <c r="B63" s="89">
        <v>85216</v>
      </c>
      <c r="C63" s="354" t="s">
        <v>308</v>
      </c>
      <c r="D63" s="28">
        <v>24000</v>
      </c>
      <c r="E63" s="28">
        <v>24000</v>
      </c>
      <c r="F63" s="28"/>
    </row>
    <row r="64" spans="1:6" ht="19.5" customHeight="1">
      <c r="A64" s="95"/>
      <c r="B64" s="89">
        <v>85219</v>
      </c>
      <c r="C64" s="78" t="s">
        <v>68</v>
      </c>
      <c r="D64" s="30">
        <v>172718</v>
      </c>
      <c r="E64" s="30">
        <v>172718</v>
      </c>
      <c r="F64" s="30"/>
    </row>
    <row r="65" spans="1:6" ht="36" customHeight="1">
      <c r="A65" s="95"/>
      <c r="B65" s="89">
        <v>85228</v>
      </c>
      <c r="C65" s="78" t="s">
        <v>69</v>
      </c>
      <c r="D65" s="96">
        <v>15000</v>
      </c>
      <c r="E65" s="96">
        <v>15000</v>
      </c>
      <c r="F65" s="23"/>
    </row>
    <row r="66" spans="1:6" ht="19.5" customHeight="1">
      <c r="A66" s="95"/>
      <c r="B66" s="89">
        <v>85295</v>
      </c>
      <c r="C66" s="78" t="s">
        <v>22</v>
      </c>
      <c r="D66" s="96">
        <v>55000</v>
      </c>
      <c r="E66" s="96">
        <v>55000</v>
      </c>
      <c r="F66" s="23"/>
    </row>
    <row r="67" spans="1:6" s="18" customFormat="1" ht="30" customHeight="1">
      <c r="A67" s="64">
        <v>854</v>
      </c>
      <c r="B67" s="65"/>
      <c r="C67" s="66" t="s">
        <v>70</v>
      </c>
      <c r="D67" s="97">
        <v>15100</v>
      </c>
      <c r="E67" s="97">
        <v>15100</v>
      </c>
      <c r="F67" s="17"/>
    </row>
    <row r="68" spans="1:6" ht="54" customHeight="1">
      <c r="A68" s="95"/>
      <c r="B68" s="89">
        <v>85412</v>
      </c>
      <c r="C68" s="78" t="s">
        <v>71</v>
      </c>
      <c r="D68" s="96">
        <v>15100</v>
      </c>
      <c r="E68" s="96">
        <v>15100</v>
      </c>
      <c r="F68" s="23"/>
    </row>
    <row r="69" spans="1:6" s="18" customFormat="1" ht="29.25" customHeight="1">
      <c r="A69" s="64">
        <v>900</v>
      </c>
      <c r="B69" s="65"/>
      <c r="C69" s="66" t="s">
        <v>72</v>
      </c>
      <c r="D69" s="29">
        <v>216500</v>
      </c>
      <c r="E69" s="29">
        <v>216500</v>
      </c>
      <c r="F69" s="17"/>
    </row>
    <row r="70" spans="1:6" ht="19.5" customHeight="1">
      <c r="A70" s="95"/>
      <c r="B70" s="89">
        <v>90003</v>
      </c>
      <c r="C70" s="78" t="s">
        <v>73</v>
      </c>
      <c r="D70" s="28">
        <v>69000</v>
      </c>
      <c r="E70" s="28">
        <v>69000</v>
      </c>
      <c r="F70" s="28"/>
    </row>
    <row r="71" spans="1:6" ht="19.5" customHeight="1">
      <c r="A71" s="95"/>
      <c r="B71" s="89">
        <v>90004</v>
      </c>
      <c r="C71" s="78" t="s">
        <v>74</v>
      </c>
      <c r="D71" s="79">
        <v>5500</v>
      </c>
      <c r="E71" s="79">
        <v>5500</v>
      </c>
      <c r="F71" s="23"/>
    </row>
    <row r="72" spans="1:6" ht="19.5" customHeight="1">
      <c r="A72" s="95"/>
      <c r="B72" s="89">
        <v>90015</v>
      </c>
      <c r="C72" s="78" t="s">
        <v>75</v>
      </c>
      <c r="D72" s="30">
        <v>142000</v>
      </c>
      <c r="E72" s="30">
        <v>142000</v>
      </c>
      <c r="F72" s="23"/>
    </row>
    <row r="73" spans="1:6" s="18" customFormat="1" ht="27" customHeight="1">
      <c r="A73" s="64">
        <v>921</v>
      </c>
      <c r="B73" s="65"/>
      <c r="C73" s="66" t="s">
        <v>76</v>
      </c>
      <c r="D73" s="26">
        <v>75858</v>
      </c>
      <c r="E73" s="26">
        <v>75858</v>
      </c>
      <c r="F73" s="17"/>
    </row>
    <row r="74" spans="1:6" ht="19.5" customHeight="1">
      <c r="A74" s="95"/>
      <c r="B74" s="89">
        <v>92116</v>
      </c>
      <c r="C74" s="78" t="s">
        <v>77</v>
      </c>
      <c r="D74" s="28">
        <v>75858</v>
      </c>
      <c r="E74" s="28">
        <v>78858</v>
      </c>
      <c r="F74" s="23"/>
    </row>
    <row r="75" spans="1:6" s="18" customFormat="1" ht="19.5" customHeight="1">
      <c r="A75" s="64">
        <v>926</v>
      </c>
      <c r="B75" s="65"/>
      <c r="C75" s="66" t="s">
        <v>78</v>
      </c>
      <c r="D75" s="29">
        <v>116500</v>
      </c>
      <c r="E75" s="29">
        <v>116500</v>
      </c>
      <c r="F75" s="17"/>
    </row>
    <row r="76" spans="1:6" ht="19.5" customHeight="1">
      <c r="A76" s="95"/>
      <c r="B76" s="89">
        <v>92601</v>
      </c>
      <c r="C76" s="78" t="s">
        <v>79</v>
      </c>
      <c r="D76" s="30">
        <v>116500</v>
      </c>
      <c r="E76" s="30">
        <v>116500</v>
      </c>
      <c r="F76" s="23"/>
    </row>
    <row r="77" spans="1:6" s="101" customFormat="1" ht="19.5" customHeight="1">
      <c r="A77" s="363" t="s">
        <v>80</v>
      </c>
      <c r="B77" s="363"/>
      <c r="C77" s="363"/>
      <c r="D77" s="99">
        <f>SUM(D11+D14+D16+D18+D21+D25+D28+D34+D36+D40+D42+D45+D47+D55+D58+D67+D69+D73+D75)</f>
        <v>8149502</v>
      </c>
      <c r="E77" s="99">
        <f>SUM(E11+E14+E16+E18+E21+E25+E28+E34+E36+E40+E42+E45+E47+E55+E58+E67+E69+E73+E75)</f>
        <v>6681037</v>
      </c>
      <c r="F77" s="100">
        <f>SUM(F11+F14+F16+F18+F21+F25+F28+F34+F36+F40+F42+F45+F47+F55+F58+F67+F69+F73+F75)</f>
        <v>1468465</v>
      </c>
    </row>
    <row r="78" ht="12.75">
      <c r="C78" s="1"/>
    </row>
    <row r="79" spans="1:3" ht="12.75">
      <c r="A79" s="102"/>
      <c r="B79" s="102"/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</sheetData>
  <mergeCells count="7">
    <mergeCell ref="D7:F7"/>
    <mergeCell ref="D8:D9"/>
    <mergeCell ref="E8:F8"/>
    <mergeCell ref="A77:C77"/>
    <mergeCell ref="A7:A8"/>
    <mergeCell ref="B7:B8"/>
    <mergeCell ref="C7:C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5"/>
  <sheetViews>
    <sheetView workbookViewId="0" topLeftCell="B4">
      <selection activeCell="F12" sqref="F12"/>
    </sheetView>
  </sheetViews>
  <sheetFormatPr defaultColWidth="9.140625" defaultRowHeight="12.75"/>
  <cols>
    <col min="1" max="1" width="7.421875" style="0" customWidth="1"/>
    <col min="2" max="2" width="45.8515625" style="0" customWidth="1"/>
    <col min="3" max="3" width="12.421875" style="0" customWidth="1"/>
    <col min="4" max="8" width="10.140625" style="0" customWidth="1"/>
    <col min="9" max="9" width="9.57421875" style="0" customWidth="1"/>
    <col min="10" max="12" width="11.57421875" style="0" customWidth="1"/>
  </cols>
  <sheetData>
    <row r="2" spans="1:9" ht="18">
      <c r="A2" s="366" t="s">
        <v>109</v>
      </c>
      <c r="B2" s="366"/>
      <c r="C2" s="366"/>
      <c r="D2" s="366"/>
      <c r="E2" s="366"/>
      <c r="F2" s="366"/>
      <c r="G2" s="366"/>
      <c r="H2" s="366"/>
      <c r="I2" s="366"/>
    </row>
    <row r="3" ht="12.75">
      <c r="I3" s="110"/>
    </row>
    <row r="4" spans="1:14" s="34" customFormat="1" ht="35.25" customHeight="1">
      <c r="A4" s="367" t="s">
        <v>110</v>
      </c>
      <c r="B4" s="367" t="s">
        <v>111</v>
      </c>
      <c r="C4" s="368" t="s">
        <v>112</v>
      </c>
      <c r="D4" s="369" t="s">
        <v>113</v>
      </c>
      <c r="E4" s="369"/>
      <c r="F4" s="369"/>
      <c r="G4" s="369"/>
      <c r="H4" s="369"/>
      <c r="I4" s="369"/>
      <c r="J4" s="369"/>
      <c r="K4" s="369"/>
      <c r="L4" s="369"/>
      <c r="M4" s="369"/>
      <c r="N4" s="369"/>
    </row>
    <row r="5" spans="1:14" s="34" customFormat="1" ht="23.25" customHeight="1">
      <c r="A5" s="367"/>
      <c r="B5" s="367"/>
      <c r="C5" s="368"/>
      <c r="D5" s="6" t="s">
        <v>114</v>
      </c>
      <c r="E5" s="111">
        <v>2010</v>
      </c>
      <c r="F5" s="111">
        <v>2011</v>
      </c>
      <c r="G5" s="111">
        <v>2012</v>
      </c>
      <c r="H5" s="112">
        <v>2013</v>
      </c>
      <c r="I5" s="111">
        <v>2014</v>
      </c>
      <c r="J5" s="113">
        <v>2015</v>
      </c>
      <c r="K5" s="114">
        <v>2016</v>
      </c>
      <c r="L5" s="113">
        <v>2017</v>
      </c>
      <c r="M5" s="113">
        <v>2018</v>
      </c>
      <c r="N5" s="113">
        <v>2019</v>
      </c>
    </row>
    <row r="6" spans="1:14" s="119" customFormat="1" ht="8.25">
      <c r="A6" s="115">
        <v>1</v>
      </c>
      <c r="B6" s="115">
        <v>2</v>
      </c>
      <c r="C6" s="116">
        <v>3</v>
      </c>
      <c r="D6" s="115">
        <v>4</v>
      </c>
      <c r="E6" s="115">
        <v>5</v>
      </c>
      <c r="F6" s="115">
        <v>6</v>
      </c>
      <c r="G6" s="115">
        <v>7</v>
      </c>
      <c r="H6" s="116">
        <v>8</v>
      </c>
      <c r="I6" s="115">
        <v>9</v>
      </c>
      <c r="J6" s="117">
        <v>10</v>
      </c>
      <c r="K6" s="118">
        <v>11</v>
      </c>
      <c r="L6" s="117">
        <v>12</v>
      </c>
      <c r="M6" s="117">
        <v>13</v>
      </c>
      <c r="N6" s="117">
        <v>14</v>
      </c>
    </row>
    <row r="7" spans="1:14" s="34" customFormat="1" ht="22.5" customHeight="1">
      <c r="A7" s="120" t="s">
        <v>115</v>
      </c>
      <c r="B7" s="121" t="s">
        <v>116</v>
      </c>
      <c r="C7" s="122">
        <v>2418293</v>
      </c>
      <c r="D7" s="123">
        <v>69292</v>
      </c>
      <c r="E7" s="122">
        <v>3194337</v>
      </c>
      <c r="F7" s="122">
        <f aca="true" t="shared" si="0" ref="F7:N7">SUM(F8+F12+F17)</f>
        <v>2857077</v>
      </c>
      <c r="G7" s="122">
        <f t="shared" si="0"/>
        <v>2375055</v>
      </c>
      <c r="H7" s="122">
        <f t="shared" si="0"/>
        <v>1945879</v>
      </c>
      <c r="I7" s="124">
        <f t="shared" si="0"/>
        <v>1516703</v>
      </c>
      <c r="J7" s="124">
        <f t="shared" si="0"/>
        <v>1087527</v>
      </c>
      <c r="K7" s="125">
        <f t="shared" si="0"/>
        <v>658351</v>
      </c>
      <c r="L7" s="126">
        <f t="shared" si="0"/>
        <v>429175</v>
      </c>
      <c r="M7" s="126">
        <f t="shared" si="0"/>
        <v>200000</v>
      </c>
      <c r="N7" s="78">
        <f t="shared" si="0"/>
        <v>0</v>
      </c>
    </row>
    <row r="8" spans="1:14" s="8" customFormat="1" ht="41.25" customHeight="1">
      <c r="A8" s="127" t="s">
        <v>117</v>
      </c>
      <c r="B8" s="128" t="s">
        <v>118</v>
      </c>
      <c r="C8" s="129">
        <v>2418293</v>
      </c>
      <c r="D8" s="130">
        <v>69292</v>
      </c>
      <c r="E8" s="129">
        <v>2194337</v>
      </c>
      <c r="F8" s="129">
        <v>2857077</v>
      </c>
      <c r="G8" s="129">
        <f aca="true" t="shared" si="1" ref="G8:N8">SUM(G9:G11)</f>
        <v>2375055</v>
      </c>
      <c r="H8" s="129">
        <f t="shared" si="1"/>
        <v>1945879</v>
      </c>
      <c r="I8" s="131">
        <f t="shared" si="1"/>
        <v>1516703</v>
      </c>
      <c r="J8" s="131">
        <f t="shared" si="1"/>
        <v>1087527</v>
      </c>
      <c r="K8" s="132">
        <f t="shared" si="1"/>
        <v>658351</v>
      </c>
      <c r="L8" s="133">
        <f t="shared" si="1"/>
        <v>429175</v>
      </c>
      <c r="M8" s="133">
        <f t="shared" si="1"/>
        <v>200000</v>
      </c>
      <c r="N8" s="134">
        <f t="shared" si="1"/>
        <v>0</v>
      </c>
    </row>
    <row r="9" spans="1:14" s="8" customFormat="1" ht="15" customHeight="1">
      <c r="A9" s="135" t="s">
        <v>119</v>
      </c>
      <c r="B9" s="136" t="s">
        <v>120</v>
      </c>
      <c r="C9" s="137">
        <v>355711</v>
      </c>
      <c r="D9" s="27"/>
      <c r="E9" s="22">
        <v>201047</v>
      </c>
      <c r="F9" s="27">
        <v>63787</v>
      </c>
      <c r="G9" s="22"/>
      <c r="H9" s="137"/>
      <c r="I9" s="22"/>
      <c r="J9" s="138"/>
      <c r="K9" s="139"/>
      <c r="L9" s="138"/>
      <c r="M9" s="140"/>
      <c r="N9" s="141"/>
    </row>
    <row r="10" spans="1:14" s="8" customFormat="1" ht="15" customHeight="1">
      <c r="A10" s="135" t="s">
        <v>121</v>
      </c>
      <c r="B10" s="136" t="s">
        <v>122</v>
      </c>
      <c r="C10" s="137">
        <v>262582</v>
      </c>
      <c r="D10" s="27">
        <v>69292</v>
      </c>
      <c r="E10" s="22">
        <v>193290</v>
      </c>
      <c r="F10" s="22">
        <v>1193290</v>
      </c>
      <c r="G10" s="22">
        <v>975055</v>
      </c>
      <c r="H10" s="137">
        <v>745879</v>
      </c>
      <c r="I10" s="22">
        <v>516703</v>
      </c>
      <c r="J10" s="138">
        <v>287527</v>
      </c>
      <c r="K10" s="142">
        <v>58351</v>
      </c>
      <c r="L10" s="143">
        <v>29175</v>
      </c>
      <c r="M10" s="144"/>
      <c r="N10" s="141"/>
    </row>
    <row r="11" spans="1:14" s="8" customFormat="1" ht="15" customHeight="1">
      <c r="A11" s="135" t="s">
        <v>123</v>
      </c>
      <c r="B11" s="136" t="s">
        <v>124</v>
      </c>
      <c r="C11" s="145">
        <v>1800000</v>
      </c>
      <c r="D11" s="146"/>
      <c r="E11" s="147">
        <v>1800000</v>
      </c>
      <c r="F11" s="147">
        <v>1600000</v>
      </c>
      <c r="G11" s="147">
        <v>1400000</v>
      </c>
      <c r="H11" s="145">
        <v>1200000</v>
      </c>
      <c r="I11" s="147">
        <v>1000000</v>
      </c>
      <c r="J11" s="138">
        <v>800000</v>
      </c>
      <c r="K11" s="139">
        <v>600000</v>
      </c>
      <c r="L11" s="138">
        <v>400000</v>
      </c>
      <c r="M11" s="140">
        <v>200000</v>
      </c>
      <c r="N11" s="141"/>
    </row>
    <row r="12" spans="1:14" s="8" customFormat="1" ht="25.5" customHeight="1">
      <c r="A12" s="127" t="s">
        <v>125</v>
      </c>
      <c r="B12" s="128" t="s">
        <v>126</v>
      </c>
      <c r="C12" s="148">
        <f aca="true" t="shared" si="2" ref="C12:N12">SUM(C13:C16)</f>
        <v>0</v>
      </c>
      <c r="D12" s="149">
        <f t="shared" si="2"/>
        <v>0</v>
      </c>
      <c r="E12" s="145">
        <f t="shared" si="2"/>
        <v>1000000</v>
      </c>
      <c r="F12" s="150">
        <f t="shared" si="2"/>
        <v>0</v>
      </c>
      <c r="G12" s="150">
        <f t="shared" si="2"/>
        <v>0</v>
      </c>
      <c r="H12" s="150">
        <f t="shared" si="2"/>
        <v>0</v>
      </c>
      <c r="I12" s="151">
        <f t="shared" si="2"/>
        <v>0</v>
      </c>
      <c r="J12" s="21">
        <f t="shared" si="2"/>
        <v>0</v>
      </c>
      <c r="K12" s="152">
        <f t="shared" si="2"/>
        <v>0</v>
      </c>
      <c r="L12" s="148">
        <f t="shared" si="2"/>
        <v>0</v>
      </c>
      <c r="M12" s="148">
        <f t="shared" si="2"/>
        <v>0</v>
      </c>
      <c r="N12" s="21">
        <f t="shared" si="2"/>
        <v>0</v>
      </c>
    </row>
    <row r="13" spans="1:14" s="8" customFormat="1" ht="15" customHeight="1">
      <c r="A13" s="135" t="s">
        <v>119</v>
      </c>
      <c r="B13" s="136" t="s">
        <v>127</v>
      </c>
      <c r="C13" s="148"/>
      <c r="D13" s="147"/>
      <c r="E13" s="147"/>
      <c r="F13" s="147"/>
      <c r="G13" s="147"/>
      <c r="H13" s="145"/>
      <c r="I13" s="147"/>
      <c r="J13" s="141"/>
      <c r="K13" s="153"/>
      <c r="L13" s="141"/>
      <c r="M13" s="144"/>
      <c r="N13" s="141"/>
    </row>
    <row r="14" spans="1:14" s="8" customFormat="1" ht="15" customHeight="1">
      <c r="A14" s="135" t="s">
        <v>121</v>
      </c>
      <c r="B14" s="136" t="s">
        <v>128</v>
      </c>
      <c r="C14" s="148"/>
      <c r="D14" s="147"/>
      <c r="E14" s="147">
        <v>1000000</v>
      </c>
      <c r="F14" s="147"/>
      <c r="G14" s="147"/>
      <c r="H14" s="145"/>
      <c r="I14" s="147"/>
      <c r="J14" s="141"/>
      <c r="K14" s="153"/>
      <c r="L14" s="141"/>
      <c r="M14" s="144"/>
      <c r="N14" s="141"/>
    </row>
    <row r="15" spans="1:14" s="8" customFormat="1" ht="15" customHeight="1">
      <c r="A15" s="135"/>
      <c r="B15" s="134" t="s">
        <v>129</v>
      </c>
      <c r="C15" s="154"/>
      <c r="D15" s="21"/>
      <c r="E15" s="21"/>
      <c r="F15" s="21"/>
      <c r="G15" s="21"/>
      <c r="H15" s="148"/>
      <c r="I15" s="21"/>
      <c r="J15" s="141"/>
      <c r="K15" s="153"/>
      <c r="L15" s="141"/>
      <c r="M15" s="144"/>
      <c r="N15" s="141"/>
    </row>
    <row r="16" spans="1:14" s="8" customFormat="1" ht="15" customHeight="1">
      <c r="A16" s="135" t="s">
        <v>123</v>
      </c>
      <c r="B16" s="136" t="s">
        <v>130</v>
      </c>
      <c r="C16" s="148"/>
      <c r="D16" s="21"/>
      <c r="E16" s="21"/>
      <c r="F16" s="21"/>
      <c r="G16" s="21"/>
      <c r="H16" s="148"/>
      <c r="I16" s="21"/>
      <c r="J16" s="141"/>
      <c r="K16" s="153"/>
      <c r="L16" s="141"/>
      <c r="M16" s="144"/>
      <c r="N16" s="141"/>
    </row>
    <row r="17" spans="1:14" s="8" customFormat="1" ht="27.75" customHeight="1">
      <c r="A17" s="127" t="s">
        <v>131</v>
      </c>
      <c r="B17" s="128" t="s">
        <v>132</v>
      </c>
      <c r="C17" s="155">
        <f aca="true" t="shared" si="3" ref="C17:N17">SUM(C18:C19)</f>
        <v>0</v>
      </c>
      <c r="D17" s="155">
        <f t="shared" si="3"/>
        <v>0</v>
      </c>
      <c r="E17" s="155">
        <f t="shared" si="3"/>
        <v>0</v>
      </c>
      <c r="F17" s="155">
        <f t="shared" si="3"/>
        <v>0</v>
      </c>
      <c r="G17" s="155">
        <f t="shared" si="3"/>
        <v>0</v>
      </c>
      <c r="H17" s="155">
        <f t="shared" si="3"/>
        <v>0</v>
      </c>
      <c r="I17" s="128">
        <f t="shared" si="3"/>
        <v>0</v>
      </c>
      <c r="J17" s="128">
        <f t="shared" si="3"/>
        <v>0</v>
      </c>
      <c r="K17" s="156">
        <f t="shared" si="3"/>
        <v>0</v>
      </c>
      <c r="L17" s="155">
        <f t="shared" si="3"/>
        <v>0</v>
      </c>
      <c r="M17" s="155">
        <f t="shared" si="3"/>
        <v>0</v>
      </c>
      <c r="N17" s="128">
        <f t="shared" si="3"/>
        <v>0</v>
      </c>
    </row>
    <row r="18" spans="1:14" s="8" customFormat="1" ht="15" customHeight="1">
      <c r="A18" s="135" t="s">
        <v>119</v>
      </c>
      <c r="B18" s="134" t="s">
        <v>133</v>
      </c>
      <c r="C18" s="157"/>
      <c r="D18" s="134"/>
      <c r="E18" s="134"/>
      <c r="F18" s="134"/>
      <c r="G18" s="134"/>
      <c r="H18" s="157"/>
      <c r="I18" s="134"/>
      <c r="J18" s="141"/>
      <c r="K18" s="153"/>
      <c r="L18" s="141"/>
      <c r="M18" s="144"/>
      <c r="N18" s="141"/>
    </row>
    <row r="19" spans="1:14" s="8" customFormat="1" ht="15" customHeight="1">
      <c r="A19" s="135" t="s">
        <v>121</v>
      </c>
      <c r="B19" s="134" t="s">
        <v>134</v>
      </c>
      <c r="C19" s="157"/>
      <c r="D19" s="134"/>
      <c r="E19" s="134"/>
      <c r="F19" s="134"/>
      <c r="G19" s="134"/>
      <c r="H19" s="157"/>
      <c r="I19" s="134"/>
      <c r="J19" s="141"/>
      <c r="K19" s="153"/>
      <c r="L19" s="141"/>
      <c r="M19" s="144"/>
      <c r="N19" s="141"/>
    </row>
    <row r="20" spans="1:14" s="34" customFormat="1" ht="22.5" customHeight="1">
      <c r="A20" s="120">
        <v>2</v>
      </c>
      <c r="B20" s="121" t="s">
        <v>135</v>
      </c>
      <c r="C20" s="158">
        <v>313744</v>
      </c>
      <c r="D20" s="159">
        <f aca="true" t="shared" si="4" ref="D20:I20">SUM(D26+D25+D21)</f>
        <v>0</v>
      </c>
      <c r="E20" s="126">
        <f t="shared" si="4"/>
        <v>461158</v>
      </c>
      <c r="F20" s="126">
        <f t="shared" si="4"/>
        <v>655814</v>
      </c>
      <c r="G20" s="126">
        <f t="shared" si="4"/>
        <v>576284</v>
      </c>
      <c r="H20" s="126">
        <f t="shared" si="4"/>
        <v>525107</v>
      </c>
      <c r="I20" s="160">
        <f t="shared" si="4"/>
        <v>499805</v>
      </c>
      <c r="J20" s="160">
        <v>474502</v>
      </c>
      <c r="K20" s="161">
        <f>SUM(K26+K25+K21)</f>
        <v>255613</v>
      </c>
      <c r="L20" s="126">
        <f>SUM(L26+L25+L21)</f>
        <v>244448</v>
      </c>
      <c r="M20" s="126">
        <f>SUM(M26+M25+M21)</f>
        <v>205267</v>
      </c>
      <c r="N20" s="78">
        <f>SUM(N26+N25+N21)</f>
        <v>0</v>
      </c>
    </row>
    <row r="21" spans="1:14" s="34" customFormat="1" ht="24.75" customHeight="1">
      <c r="A21" s="120" t="s">
        <v>136</v>
      </c>
      <c r="B21" s="121" t="s">
        <v>137</v>
      </c>
      <c r="C21" s="126">
        <f>SUM(C22:C24)</f>
        <v>182382</v>
      </c>
      <c r="D21" s="159">
        <f>SUM(D22:D24)</f>
        <v>0</v>
      </c>
      <c r="E21" s="126">
        <v>364230</v>
      </c>
      <c r="F21" s="126">
        <f>SUM(F22:F24)</f>
        <v>508240</v>
      </c>
      <c r="G21" s="126">
        <f>SUM(G22:G24)</f>
        <v>454646</v>
      </c>
      <c r="H21" s="126">
        <f>SUM(H22:H24)</f>
        <v>429176</v>
      </c>
      <c r="I21" s="160">
        <f>SUM(I22:I24)</f>
        <v>429176</v>
      </c>
      <c r="J21" s="160">
        <v>429176</v>
      </c>
      <c r="K21" s="161">
        <v>229175</v>
      </c>
      <c r="L21" s="126">
        <f>SUM(L22:L24)</f>
        <v>229175</v>
      </c>
      <c r="M21" s="126">
        <f>SUM(M22:M24)</f>
        <v>200000</v>
      </c>
      <c r="N21" s="78">
        <f>SUM(N22:N24)</f>
        <v>0</v>
      </c>
    </row>
    <row r="22" spans="1:14" s="8" customFormat="1" ht="15" customHeight="1">
      <c r="A22" s="135" t="s">
        <v>119</v>
      </c>
      <c r="B22" s="136" t="s">
        <v>138</v>
      </c>
      <c r="C22" s="137">
        <v>154664</v>
      </c>
      <c r="D22" s="21"/>
      <c r="E22" s="22">
        <v>137260</v>
      </c>
      <c r="F22" s="22">
        <v>282022</v>
      </c>
      <c r="G22" s="22">
        <v>229176</v>
      </c>
      <c r="H22" s="137">
        <v>229176</v>
      </c>
      <c r="I22" s="22">
        <v>229176</v>
      </c>
      <c r="J22" s="138">
        <v>229176</v>
      </c>
      <c r="K22" s="142">
        <v>29175</v>
      </c>
      <c r="L22" s="143">
        <v>29175</v>
      </c>
      <c r="M22" s="141"/>
      <c r="N22" s="141"/>
    </row>
    <row r="23" spans="1:14" s="8" customFormat="1" ht="15" customHeight="1">
      <c r="A23" s="135" t="s">
        <v>121</v>
      </c>
      <c r="B23" s="136" t="s">
        <v>139</v>
      </c>
      <c r="C23" s="137"/>
      <c r="D23" s="21"/>
      <c r="E23" s="22">
        <v>200000</v>
      </c>
      <c r="F23" s="22">
        <v>200000</v>
      </c>
      <c r="G23" s="22">
        <v>200000</v>
      </c>
      <c r="H23" s="137">
        <v>200000</v>
      </c>
      <c r="I23" s="22">
        <v>200000</v>
      </c>
      <c r="J23" s="138">
        <v>200000</v>
      </c>
      <c r="K23" s="139">
        <v>200000</v>
      </c>
      <c r="L23" s="138">
        <v>200000</v>
      </c>
      <c r="M23" s="138">
        <v>200000</v>
      </c>
      <c r="N23" s="138"/>
    </row>
    <row r="24" spans="1:14" s="8" customFormat="1" ht="15" customHeight="1">
      <c r="A24" s="135" t="s">
        <v>123</v>
      </c>
      <c r="B24" s="136" t="s">
        <v>140</v>
      </c>
      <c r="C24" s="162">
        <v>27718</v>
      </c>
      <c r="D24" s="21"/>
      <c r="E24" s="27">
        <v>26970</v>
      </c>
      <c r="F24" s="27">
        <v>26218</v>
      </c>
      <c r="G24" s="27">
        <v>25470</v>
      </c>
      <c r="H24" s="148"/>
      <c r="I24" s="21"/>
      <c r="J24" s="163"/>
      <c r="K24" s="164"/>
      <c r="L24" s="163"/>
      <c r="M24" s="163"/>
      <c r="N24" s="163"/>
    </row>
    <row r="25" spans="1:14" s="8" customFormat="1" ht="26.25" customHeight="1">
      <c r="A25" s="127" t="s">
        <v>141</v>
      </c>
      <c r="B25" s="128" t="s">
        <v>142</v>
      </c>
      <c r="C25" s="148"/>
      <c r="D25" s="21"/>
      <c r="E25" s="21"/>
      <c r="F25" s="21"/>
      <c r="G25" s="21"/>
      <c r="H25" s="148"/>
      <c r="I25" s="148"/>
      <c r="J25" s="141"/>
      <c r="K25" s="141"/>
      <c r="L25" s="141"/>
      <c r="M25" s="141"/>
      <c r="N25" s="141"/>
    </row>
    <row r="26" spans="1:14" s="18" customFormat="1" ht="14.25" customHeight="1">
      <c r="A26" s="127" t="s">
        <v>143</v>
      </c>
      <c r="B26" s="128" t="s">
        <v>144</v>
      </c>
      <c r="C26" s="165">
        <v>131362</v>
      </c>
      <c r="D26" s="15"/>
      <c r="E26" s="25">
        <v>96928</v>
      </c>
      <c r="F26" s="16">
        <v>147574</v>
      </c>
      <c r="G26" s="16">
        <v>121638</v>
      </c>
      <c r="H26" s="166">
        <v>95931</v>
      </c>
      <c r="I26" s="166">
        <v>70629</v>
      </c>
      <c r="J26" s="167">
        <v>45326</v>
      </c>
      <c r="K26" s="167">
        <v>26438</v>
      </c>
      <c r="L26" s="167">
        <v>15273</v>
      </c>
      <c r="M26" s="168">
        <v>5267</v>
      </c>
      <c r="N26" s="169"/>
    </row>
    <row r="27" spans="1:14" s="34" customFormat="1" ht="22.5" customHeight="1">
      <c r="A27" s="120" t="s">
        <v>145</v>
      </c>
      <c r="B27" s="121" t="s">
        <v>146</v>
      </c>
      <c r="C27" s="170">
        <v>10299008</v>
      </c>
      <c r="D27" s="78"/>
      <c r="E27" s="124">
        <v>6504166</v>
      </c>
      <c r="F27" s="124">
        <v>6699291</v>
      </c>
      <c r="G27" s="124">
        <v>6900269</v>
      </c>
      <c r="H27" s="122">
        <v>7107277</v>
      </c>
      <c r="I27" s="122">
        <v>7320496</v>
      </c>
      <c r="J27" s="171">
        <v>7540111</v>
      </c>
      <c r="K27" s="171">
        <v>7766314</v>
      </c>
      <c r="L27" s="171">
        <v>7999303</v>
      </c>
      <c r="M27" s="171">
        <v>8239282</v>
      </c>
      <c r="N27" s="172"/>
    </row>
    <row r="28" spans="1:14" s="173" customFormat="1" ht="22.5" customHeight="1">
      <c r="A28" s="120" t="s">
        <v>147</v>
      </c>
      <c r="B28" s="121" t="s">
        <v>148</v>
      </c>
      <c r="C28" s="122">
        <v>9134286</v>
      </c>
      <c r="D28" s="78"/>
      <c r="E28" s="124">
        <v>8149502</v>
      </c>
      <c r="F28" s="124">
        <v>6217268</v>
      </c>
      <c r="G28" s="124">
        <v>6471093</v>
      </c>
      <c r="H28" s="122">
        <v>6678101</v>
      </c>
      <c r="I28" s="122">
        <v>6891320</v>
      </c>
      <c r="J28" s="171">
        <v>7110935</v>
      </c>
      <c r="K28" s="171">
        <v>7537138</v>
      </c>
      <c r="L28" s="171">
        <v>7770128</v>
      </c>
      <c r="M28" s="171">
        <v>8039282</v>
      </c>
      <c r="N28" s="172"/>
    </row>
    <row r="29" spans="1:14" s="173" customFormat="1" ht="22.5" customHeight="1">
      <c r="A29" s="120" t="s">
        <v>149</v>
      </c>
      <c r="B29" s="121" t="s">
        <v>150</v>
      </c>
      <c r="C29" s="122">
        <v>1164722</v>
      </c>
      <c r="D29" s="78"/>
      <c r="E29" s="124">
        <v>-1645336</v>
      </c>
      <c r="F29" s="160">
        <v>482022</v>
      </c>
      <c r="G29" s="160">
        <v>429176</v>
      </c>
      <c r="H29" s="126">
        <v>429176</v>
      </c>
      <c r="I29" s="126">
        <v>429176</v>
      </c>
      <c r="J29" s="174">
        <v>429176</v>
      </c>
      <c r="K29" s="174">
        <v>229176</v>
      </c>
      <c r="L29" s="174">
        <v>229175</v>
      </c>
      <c r="M29" s="174">
        <v>200000</v>
      </c>
      <c r="N29" s="172"/>
    </row>
    <row r="30" spans="1:14" s="34" customFormat="1" ht="22.5" customHeight="1">
      <c r="A30" s="120" t="s">
        <v>151</v>
      </c>
      <c r="B30" s="121" t="s">
        <v>152</v>
      </c>
      <c r="C30" s="159"/>
      <c r="D30" s="78"/>
      <c r="E30" s="78"/>
      <c r="F30" s="78"/>
      <c r="G30" s="78"/>
      <c r="H30" s="159"/>
      <c r="I30" s="159"/>
      <c r="J30" s="172"/>
      <c r="K30" s="172"/>
      <c r="L30" s="172"/>
      <c r="M30" s="172"/>
      <c r="N30" s="172"/>
    </row>
    <row r="31" spans="1:14" s="8" customFormat="1" ht="16.5" customHeight="1">
      <c r="A31" s="127" t="s">
        <v>153</v>
      </c>
      <c r="B31" s="175" t="s">
        <v>154</v>
      </c>
      <c r="C31" s="176">
        <f>SUM(C7-C22-C23-C25)/C27</f>
        <v>0.21979097404332534</v>
      </c>
      <c r="D31" s="148">
        <v>0</v>
      </c>
      <c r="E31" s="176">
        <f aca="true" t="shared" si="5" ref="E31:M31">SUM(E7-E22-E23-E25)/E27</f>
        <v>0.4392687702005146</v>
      </c>
      <c r="F31" s="176">
        <f t="shared" si="5"/>
        <v>0.3545233368725138</v>
      </c>
      <c r="G31" s="176">
        <f t="shared" si="5"/>
        <v>0.282000455344567</v>
      </c>
      <c r="H31" s="176">
        <f t="shared" si="5"/>
        <v>0.2134014194184355</v>
      </c>
      <c r="I31" s="176">
        <f t="shared" si="5"/>
        <v>0.14855919598890566</v>
      </c>
      <c r="J31" s="177">
        <f t="shared" si="5"/>
        <v>0.08731317085385082</v>
      </c>
      <c r="K31" s="177">
        <f t="shared" si="5"/>
        <v>0.05526122173272932</v>
      </c>
      <c r="L31" s="177">
        <f t="shared" si="5"/>
        <v>0.025002178314785677</v>
      </c>
      <c r="M31" s="21">
        <f t="shared" si="5"/>
        <v>0</v>
      </c>
      <c r="N31" s="21">
        <v>0</v>
      </c>
    </row>
    <row r="32" spans="1:14" s="8" customFormat="1" ht="28.5" customHeight="1">
      <c r="A32" s="127" t="s">
        <v>155</v>
      </c>
      <c r="B32" s="175" t="s">
        <v>156</v>
      </c>
      <c r="C32" s="176">
        <f>SUM(C8+C12-C22-C23)/C27</f>
        <v>0.21979097404332534</v>
      </c>
      <c r="D32" s="148">
        <v>0</v>
      </c>
      <c r="E32" s="176">
        <f aca="true" t="shared" si="6" ref="E32:M32">SUM(E8+E12-E22-E23)/E27</f>
        <v>0.4392687702005146</v>
      </c>
      <c r="F32" s="176">
        <f t="shared" si="6"/>
        <v>0.3545233368725138</v>
      </c>
      <c r="G32" s="176">
        <f t="shared" si="6"/>
        <v>0.282000455344567</v>
      </c>
      <c r="H32" s="176">
        <f t="shared" si="6"/>
        <v>0.2134014194184355</v>
      </c>
      <c r="I32" s="176">
        <f t="shared" si="6"/>
        <v>0.14855919598890566</v>
      </c>
      <c r="J32" s="177">
        <f t="shared" si="6"/>
        <v>0.08731317085385082</v>
      </c>
      <c r="K32" s="177">
        <f t="shared" si="6"/>
        <v>0.05526122173272932</v>
      </c>
      <c r="L32" s="177">
        <f t="shared" si="6"/>
        <v>0.025002178314785677</v>
      </c>
      <c r="M32" s="21">
        <f t="shared" si="6"/>
        <v>0</v>
      </c>
      <c r="N32" s="21">
        <v>0</v>
      </c>
    </row>
    <row r="33" spans="1:14" s="8" customFormat="1" ht="15" customHeight="1">
      <c r="A33" s="127" t="s">
        <v>157</v>
      </c>
      <c r="B33" s="175" t="s">
        <v>158</v>
      </c>
      <c r="C33" s="176">
        <f>SUM(C20)/C27</f>
        <v>0.030463516486247996</v>
      </c>
      <c r="D33" s="148">
        <v>0</v>
      </c>
      <c r="E33" s="176">
        <f aca="true" t="shared" si="7" ref="E33:M33">SUM(E20)/E27</f>
        <v>0.07090194192460647</v>
      </c>
      <c r="F33" s="176">
        <f t="shared" si="7"/>
        <v>0.09789304569692524</v>
      </c>
      <c r="G33" s="176">
        <f t="shared" si="7"/>
        <v>0.08351616436982384</v>
      </c>
      <c r="H33" s="176">
        <f t="shared" si="7"/>
        <v>0.07388300751469233</v>
      </c>
      <c r="I33" s="176">
        <f t="shared" si="7"/>
        <v>0.0682747453178036</v>
      </c>
      <c r="J33" s="177">
        <f t="shared" si="7"/>
        <v>0.06293037330617547</v>
      </c>
      <c r="K33" s="177">
        <f t="shared" si="7"/>
        <v>0.032913039570638014</v>
      </c>
      <c r="L33" s="177">
        <f t="shared" si="7"/>
        <v>0.030558662423463643</v>
      </c>
      <c r="M33" s="177">
        <f t="shared" si="7"/>
        <v>0.024913214525246252</v>
      </c>
      <c r="N33" s="21">
        <v>0</v>
      </c>
    </row>
    <row r="34" spans="1:14" s="8" customFormat="1" ht="25.5" customHeight="1">
      <c r="A34" s="127" t="s">
        <v>159</v>
      </c>
      <c r="B34" s="175" t="s">
        <v>160</v>
      </c>
      <c r="C34" s="176">
        <f>SUM(C21+C26)/C27</f>
        <v>0.030463516486247996</v>
      </c>
      <c r="D34" s="148">
        <v>0</v>
      </c>
      <c r="E34" s="176">
        <f aca="true" t="shared" si="8" ref="E34:M34">SUM(E21+E26)/E27</f>
        <v>0.07090194192460647</v>
      </c>
      <c r="F34" s="176">
        <f t="shared" si="8"/>
        <v>0.09789304569692524</v>
      </c>
      <c r="G34" s="176">
        <f t="shared" si="8"/>
        <v>0.08351616436982384</v>
      </c>
      <c r="H34" s="176">
        <f t="shared" si="8"/>
        <v>0.07388300751469233</v>
      </c>
      <c r="I34" s="176">
        <f t="shared" si="8"/>
        <v>0.0682747453178036</v>
      </c>
      <c r="J34" s="177">
        <f t="shared" si="8"/>
        <v>0.06293037330617547</v>
      </c>
      <c r="K34" s="177">
        <f t="shared" si="8"/>
        <v>0.032913039570638014</v>
      </c>
      <c r="L34" s="177">
        <f t="shared" si="8"/>
        <v>0.030558662423463643</v>
      </c>
      <c r="M34" s="177">
        <f t="shared" si="8"/>
        <v>0.024913214525246252</v>
      </c>
      <c r="N34" s="21">
        <v>0</v>
      </c>
    </row>
    <row r="35" ht="30.75" customHeight="1">
      <c r="A35" s="178" t="s">
        <v>161</v>
      </c>
    </row>
  </sheetData>
  <mergeCells count="5">
    <mergeCell ref="A2:I2"/>
    <mergeCell ref="A4:A5"/>
    <mergeCell ref="B4:B5"/>
    <mergeCell ref="C4:C5"/>
    <mergeCell ref="D4:N4"/>
  </mergeCells>
  <printOptions horizontalCentered="1" verticalCentered="1"/>
  <pageMargins left="0.1597222222222222" right="0.2" top="0.19652777777777777" bottom="0.19652777777777777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7">
      <selection activeCell="K16" sqref="K16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7.7109375" style="1" customWidth="1"/>
    <col min="4" max="4" width="15.57421875" style="1" customWidth="1"/>
    <col min="5" max="5" width="10.421875" style="1" customWidth="1"/>
    <col min="6" max="6" width="12.00390625" style="1" customWidth="1"/>
    <col min="7" max="7" width="12.8515625" style="1" customWidth="1"/>
    <col min="8" max="8" width="12.421875" style="1" customWidth="1"/>
    <col min="9" max="9" width="8.57421875" style="1" customWidth="1"/>
    <col min="10" max="10" width="10.140625" style="1" customWidth="1"/>
    <col min="11" max="11" width="12.57421875" style="1" customWidth="1"/>
    <col min="12" max="12" width="9.57421875" style="1" customWidth="1"/>
    <col min="13" max="13" width="11.57421875" style="1" customWidth="1"/>
    <col min="14" max="14" width="12.28125" style="1" customWidth="1"/>
    <col min="15" max="15" width="16.7109375" style="1" customWidth="1"/>
    <col min="16" max="16384" width="9.140625" style="1" customWidth="1"/>
  </cols>
  <sheetData>
    <row r="1" ht="12.75">
      <c r="K1" s="1" t="s">
        <v>336</v>
      </c>
    </row>
    <row r="2" ht="12.75">
      <c r="K2" s="1" t="s">
        <v>337</v>
      </c>
    </row>
    <row r="3" ht="9.75" customHeight="1">
      <c r="K3" s="1" t="s">
        <v>338</v>
      </c>
    </row>
    <row r="4" ht="9.75" customHeight="1"/>
    <row r="5" spans="1:15" ht="18">
      <c r="A5" s="373" t="s">
        <v>168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</row>
    <row r="6" spans="1:15" ht="10.5" customHeigh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</row>
    <row r="7" spans="1:15" s="102" customFormat="1" ht="19.5" customHeight="1">
      <c r="A7" s="374" t="s">
        <v>110</v>
      </c>
      <c r="B7" s="374" t="s">
        <v>1</v>
      </c>
      <c r="C7" s="374" t="s">
        <v>169</v>
      </c>
      <c r="D7" s="371" t="s">
        <v>170</v>
      </c>
      <c r="E7" s="371" t="s">
        <v>171</v>
      </c>
      <c r="F7" s="371" t="s">
        <v>172</v>
      </c>
      <c r="G7" s="371" t="s">
        <v>173</v>
      </c>
      <c r="H7" s="371" t="s">
        <v>163</v>
      </c>
      <c r="I7" s="371"/>
      <c r="J7" s="371"/>
      <c r="K7" s="371"/>
      <c r="L7" s="371"/>
      <c r="M7" s="371"/>
      <c r="N7" s="371"/>
      <c r="O7" s="371" t="s">
        <v>174</v>
      </c>
    </row>
    <row r="8" spans="1:15" s="102" customFormat="1" ht="19.5" customHeight="1">
      <c r="A8" s="374"/>
      <c r="B8" s="374"/>
      <c r="C8" s="374"/>
      <c r="D8" s="371"/>
      <c r="E8" s="371"/>
      <c r="F8" s="371"/>
      <c r="G8" s="371"/>
      <c r="H8" s="371" t="s">
        <v>175</v>
      </c>
      <c r="I8" s="371" t="s">
        <v>176</v>
      </c>
      <c r="J8" s="371"/>
      <c r="K8" s="371"/>
      <c r="L8" s="371"/>
      <c r="M8" s="371" t="s">
        <v>166</v>
      </c>
      <c r="N8" s="371" t="s">
        <v>167</v>
      </c>
      <c r="O8" s="371"/>
    </row>
    <row r="9" spans="1:15" s="102" customFormat="1" ht="29.25" customHeight="1">
      <c r="A9" s="374"/>
      <c r="B9" s="374"/>
      <c r="C9" s="374"/>
      <c r="D9" s="371"/>
      <c r="E9" s="371"/>
      <c r="F9" s="371"/>
      <c r="G9" s="371"/>
      <c r="H9" s="371"/>
      <c r="I9" s="371" t="s">
        <v>177</v>
      </c>
      <c r="J9" s="372" t="s">
        <v>178</v>
      </c>
      <c r="K9" s="371" t="s">
        <v>179</v>
      </c>
      <c r="L9" s="371" t="s">
        <v>180</v>
      </c>
      <c r="M9" s="371"/>
      <c r="N9" s="371"/>
      <c r="O9" s="371"/>
    </row>
    <row r="10" spans="1:15" s="102" customFormat="1" ht="19.5" customHeight="1">
      <c r="A10" s="374"/>
      <c r="B10" s="374"/>
      <c r="C10" s="374"/>
      <c r="D10" s="371"/>
      <c r="E10" s="371"/>
      <c r="F10" s="371"/>
      <c r="G10" s="371"/>
      <c r="H10" s="371"/>
      <c r="I10" s="371"/>
      <c r="J10" s="372"/>
      <c r="K10" s="371"/>
      <c r="L10" s="371"/>
      <c r="M10" s="371"/>
      <c r="N10" s="371"/>
      <c r="O10" s="371"/>
    </row>
    <row r="11" spans="1:15" s="102" customFormat="1" ht="29.25" customHeight="1">
      <c r="A11" s="374"/>
      <c r="B11" s="374"/>
      <c r="C11" s="374"/>
      <c r="D11" s="371"/>
      <c r="E11" s="371"/>
      <c r="F11" s="371"/>
      <c r="G11" s="371"/>
      <c r="H11" s="371"/>
      <c r="I11" s="371"/>
      <c r="J11" s="372"/>
      <c r="K11" s="371"/>
      <c r="L11" s="371"/>
      <c r="M11" s="371"/>
      <c r="N11" s="371"/>
      <c r="O11" s="371"/>
    </row>
    <row r="12" spans="1:15" ht="7.5" customHeight="1">
      <c r="A12" s="43">
        <v>1</v>
      </c>
      <c r="B12" s="43">
        <v>2</v>
      </c>
      <c r="C12" s="43">
        <v>3</v>
      </c>
      <c r="D12" s="43">
        <v>4</v>
      </c>
      <c r="E12" s="43">
        <v>5</v>
      </c>
      <c r="F12" s="43">
        <v>6</v>
      </c>
      <c r="G12" s="43">
        <v>7</v>
      </c>
      <c r="H12" s="43">
        <v>8</v>
      </c>
      <c r="I12" s="43">
        <v>9</v>
      </c>
      <c r="J12" s="43">
        <v>10</v>
      </c>
      <c r="K12" s="43">
        <v>11</v>
      </c>
      <c r="L12" s="43">
        <v>12</v>
      </c>
      <c r="M12" s="43">
        <v>13</v>
      </c>
      <c r="N12" s="43">
        <v>14</v>
      </c>
      <c r="O12" s="43">
        <v>15</v>
      </c>
    </row>
    <row r="13" spans="1:15" ht="51" customHeight="1">
      <c r="A13" s="181" t="s">
        <v>115</v>
      </c>
      <c r="B13" s="182">
        <v>10</v>
      </c>
      <c r="C13" s="183">
        <v>1010</v>
      </c>
      <c r="D13" s="184" t="s">
        <v>181</v>
      </c>
      <c r="E13" s="185" t="s">
        <v>182</v>
      </c>
      <c r="F13" s="186">
        <v>6290320.01</v>
      </c>
      <c r="G13" s="185"/>
      <c r="H13" s="187">
        <v>404000</v>
      </c>
      <c r="I13" s="187"/>
      <c r="J13" s="187">
        <v>300000</v>
      </c>
      <c r="K13" s="184" t="s">
        <v>183</v>
      </c>
      <c r="L13" s="185"/>
      <c r="M13" s="188">
        <v>1746128</v>
      </c>
      <c r="N13" s="189">
        <v>4140192.01</v>
      </c>
      <c r="O13" s="185" t="s">
        <v>184</v>
      </c>
    </row>
    <row r="14" spans="1:15" ht="63.75" customHeight="1">
      <c r="A14" s="190" t="s">
        <v>185</v>
      </c>
      <c r="B14" s="191">
        <v>700</v>
      </c>
      <c r="C14" s="192">
        <v>70005</v>
      </c>
      <c r="D14" s="193" t="s">
        <v>186</v>
      </c>
      <c r="E14" s="194" t="s">
        <v>187</v>
      </c>
      <c r="F14" s="194">
        <v>240000</v>
      </c>
      <c r="G14" s="194"/>
      <c r="H14" s="194">
        <v>36000</v>
      </c>
      <c r="I14" s="194"/>
      <c r="J14" s="194"/>
      <c r="K14" s="195" t="s">
        <v>188</v>
      </c>
      <c r="L14" s="194"/>
      <c r="M14" s="194">
        <v>204000</v>
      </c>
      <c r="N14" s="193"/>
      <c r="O14" s="194" t="s">
        <v>184</v>
      </c>
    </row>
    <row r="15" spans="1:15" ht="63.75" customHeight="1">
      <c r="A15" s="196">
        <v>3</v>
      </c>
      <c r="B15" s="191">
        <v>801</v>
      </c>
      <c r="C15" s="192">
        <v>80101</v>
      </c>
      <c r="D15" s="193" t="s">
        <v>189</v>
      </c>
      <c r="E15" s="194" t="s">
        <v>187</v>
      </c>
      <c r="F15" s="194">
        <v>400000</v>
      </c>
      <c r="G15" s="194"/>
      <c r="H15" s="194">
        <v>60000</v>
      </c>
      <c r="I15" s="194"/>
      <c r="J15" s="194"/>
      <c r="K15" s="355" t="s">
        <v>339</v>
      </c>
      <c r="L15" s="194"/>
      <c r="M15" s="194">
        <v>340000</v>
      </c>
      <c r="N15" s="193"/>
      <c r="O15" s="194" t="s">
        <v>184</v>
      </c>
    </row>
    <row r="16" spans="1:15" ht="22.5" customHeight="1">
      <c r="A16" s="370" t="s">
        <v>4</v>
      </c>
      <c r="B16" s="370"/>
      <c r="C16" s="370"/>
      <c r="D16" s="370"/>
      <c r="E16" s="197"/>
      <c r="F16" s="198">
        <f>SUM(F13+F14+F15)</f>
        <v>6930320.01</v>
      </c>
      <c r="G16" s="199"/>
      <c r="H16" s="200">
        <v>500000</v>
      </c>
      <c r="I16" s="201"/>
      <c r="J16" s="202">
        <v>300000</v>
      </c>
      <c r="K16" s="202">
        <v>200000</v>
      </c>
      <c r="L16" s="199"/>
      <c r="M16" s="203">
        <f>SUM(M13+M14+M15)</f>
        <v>2290128</v>
      </c>
      <c r="N16" s="198">
        <v>4140192.01</v>
      </c>
      <c r="O16" s="109" t="s">
        <v>165</v>
      </c>
    </row>
    <row r="18" ht="12.75">
      <c r="A18" s="1" t="s">
        <v>190</v>
      </c>
    </row>
    <row r="19" ht="12.75">
      <c r="A19" s="1" t="s">
        <v>191</v>
      </c>
    </row>
    <row r="20" ht="12.75">
      <c r="A20" s="1" t="s">
        <v>192</v>
      </c>
    </row>
    <row r="21" ht="12.75">
      <c r="A21" s="1" t="s">
        <v>193</v>
      </c>
    </row>
    <row r="22" ht="12.75">
      <c r="A22" s="1" t="s">
        <v>194</v>
      </c>
    </row>
    <row r="23" ht="12.75">
      <c r="A23" s="35" t="s">
        <v>195</v>
      </c>
    </row>
    <row r="24" ht="12.75">
      <c r="A24" s="1" t="s">
        <v>195</v>
      </c>
    </row>
  </sheetData>
  <mergeCells count="19">
    <mergeCell ref="A5:O5"/>
    <mergeCell ref="A7:A11"/>
    <mergeCell ref="B7:B11"/>
    <mergeCell ref="C7:C11"/>
    <mergeCell ref="D7:D11"/>
    <mergeCell ref="E7:E11"/>
    <mergeCell ref="F7:F11"/>
    <mergeCell ref="G7:G11"/>
    <mergeCell ref="H7:N7"/>
    <mergeCell ref="O7:O11"/>
    <mergeCell ref="N8:N11"/>
    <mergeCell ref="I9:I11"/>
    <mergeCell ref="J9:J11"/>
    <mergeCell ref="K9:K11"/>
    <mergeCell ref="L9:L11"/>
    <mergeCell ref="A16:D16"/>
    <mergeCell ref="H8:H11"/>
    <mergeCell ref="I8:L8"/>
    <mergeCell ref="M8:M11"/>
  </mergeCells>
  <printOptions horizontalCentered="1" verticalCentered="1"/>
  <pageMargins left="0.39375" right="0.39375" top="0.5513888888888889" bottom="0.5118055555555555" header="0.5118055555555555" footer="0.511805555555555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6">
      <selection activeCell="K4" sqref="K4"/>
    </sheetView>
  </sheetViews>
  <sheetFormatPr defaultColWidth="9.140625" defaultRowHeight="12.75"/>
  <cols>
    <col min="1" max="1" width="6.28125" style="1" customWidth="1"/>
    <col min="2" max="2" width="6.8515625" style="1" customWidth="1"/>
    <col min="3" max="3" width="7.7109375" style="1" customWidth="1"/>
    <col min="4" max="4" width="15.57421875" style="1" customWidth="1"/>
    <col min="5" max="5" width="12.00390625" style="1" customWidth="1"/>
    <col min="6" max="6" width="12.7109375" style="1" customWidth="1"/>
    <col min="7" max="7" width="11.421875" style="1" customWidth="1"/>
    <col min="8" max="8" width="12.57421875" style="1" customWidth="1"/>
    <col min="9" max="9" width="13.140625" style="1" customWidth="1"/>
    <col min="10" max="10" width="14.421875" style="1" customWidth="1"/>
    <col min="11" max="11" width="16.7109375" style="1" customWidth="1"/>
    <col min="12" max="16384" width="9.140625" style="1" customWidth="1"/>
  </cols>
  <sheetData>
    <row r="1" ht="12.75">
      <c r="I1" s="1" t="s">
        <v>333</v>
      </c>
    </row>
    <row r="2" ht="12.75">
      <c r="I2" s="1" t="s">
        <v>334</v>
      </c>
    </row>
    <row r="3" ht="12.75">
      <c r="I3" s="1" t="s">
        <v>335</v>
      </c>
    </row>
    <row r="4" ht="6.75" customHeight="1"/>
    <row r="5" spans="1:11" ht="18">
      <c r="A5" s="373" t="s">
        <v>196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</row>
    <row r="6" spans="1:11" ht="10.5" customHeigh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80"/>
    </row>
    <row r="7" spans="1:11" s="102" customFormat="1" ht="19.5" customHeight="1">
      <c r="A7" s="374" t="s">
        <v>110</v>
      </c>
      <c r="B7" s="374" t="s">
        <v>1</v>
      </c>
      <c r="C7" s="374" t="s">
        <v>169</v>
      </c>
      <c r="D7" s="371" t="s">
        <v>197</v>
      </c>
      <c r="E7" s="371" t="s">
        <v>172</v>
      </c>
      <c r="F7" s="371" t="s">
        <v>163</v>
      </c>
      <c r="G7" s="371"/>
      <c r="H7" s="371"/>
      <c r="I7" s="371"/>
      <c r="J7" s="371"/>
      <c r="K7" s="371" t="s">
        <v>174</v>
      </c>
    </row>
    <row r="8" spans="1:11" s="102" customFormat="1" ht="19.5" customHeight="1">
      <c r="A8" s="374"/>
      <c r="B8" s="374"/>
      <c r="C8" s="374"/>
      <c r="D8" s="371"/>
      <c r="E8" s="371"/>
      <c r="F8" s="371" t="s">
        <v>198</v>
      </c>
      <c r="G8" s="371" t="s">
        <v>176</v>
      </c>
      <c r="H8" s="371"/>
      <c r="I8" s="371"/>
      <c r="J8" s="371"/>
      <c r="K8" s="371"/>
    </row>
    <row r="9" spans="1:11" s="102" customFormat="1" ht="29.25" customHeight="1">
      <c r="A9" s="374"/>
      <c r="B9" s="374"/>
      <c r="C9" s="374"/>
      <c r="D9" s="371"/>
      <c r="E9" s="371"/>
      <c r="F9" s="371"/>
      <c r="G9" s="371" t="s">
        <v>177</v>
      </c>
      <c r="H9" s="371" t="s">
        <v>199</v>
      </c>
      <c r="I9" s="371" t="s">
        <v>200</v>
      </c>
      <c r="J9" s="371" t="s">
        <v>180</v>
      </c>
      <c r="K9" s="371"/>
    </row>
    <row r="10" spans="1:11" s="102" customFormat="1" ht="19.5" customHeight="1">
      <c r="A10" s="374"/>
      <c r="B10" s="374"/>
      <c r="C10" s="374"/>
      <c r="D10" s="371"/>
      <c r="E10" s="371"/>
      <c r="F10" s="371"/>
      <c r="G10" s="371"/>
      <c r="H10" s="371"/>
      <c r="I10" s="371"/>
      <c r="J10" s="371"/>
      <c r="K10" s="371"/>
    </row>
    <row r="11" spans="1:11" s="102" customFormat="1" ht="19.5" customHeight="1">
      <c r="A11" s="374"/>
      <c r="B11" s="374"/>
      <c r="C11" s="374"/>
      <c r="D11" s="371"/>
      <c r="E11" s="371"/>
      <c r="F11" s="371"/>
      <c r="G11" s="371"/>
      <c r="H11" s="371"/>
      <c r="I11" s="371"/>
      <c r="J11" s="371"/>
      <c r="K11" s="371"/>
    </row>
    <row r="12" spans="1:11" ht="7.5" customHeight="1">
      <c r="A12" s="43">
        <v>1</v>
      </c>
      <c r="B12" s="43">
        <v>2</v>
      </c>
      <c r="C12" s="43">
        <v>3</v>
      </c>
      <c r="D12" s="43">
        <v>5</v>
      </c>
      <c r="E12" s="43">
        <v>6</v>
      </c>
      <c r="F12" s="43">
        <v>7</v>
      </c>
      <c r="G12" s="43">
        <v>8</v>
      </c>
      <c r="H12" s="43">
        <v>9</v>
      </c>
      <c r="I12" s="43">
        <v>10</v>
      </c>
      <c r="J12" s="43">
        <v>11</v>
      </c>
      <c r="K12" s="43">
        <v>12</v>
      </c>
    </row>
    <row r="13" spans="1:11" ht="49.5" customHeight="1">
      <c r="A13" s="181" t="s">
        <v>115</v>
      </c>
      <c r="B13" s="185">
        <v>600</v>
      </c>
      <c r="C13" s="185">
        <v>60016</v>
      </c>
      <c r="D13" s="184" t="s">
        <v>201</v>
      </c>
      <c r="E13" s="187">
        <v>400000</v>
      </c>
      <c r="F13" s="187">
        <v>400000</v>
      </c>
      <c r="G13" s="187"/>
      <c r="H13" s="187">
        <v>300000</v>
      </c>
      <c r="I13" s="204" t="s">
        <v>202</v>
      </c>
      <c r="J13" s="185"/>
      <c r="K13" s="185" t="s">
        <v>184</v>
      </c>
    </row>
    <row r="14" spans="1:11" ht="48.75" customHeight="1">
      <c r="A14" s="205" t="s">
        <v>185</v>
      </c>
      <c r="B14" s="206">
        <v>600</v>
      </c>
      <c r="C14" s="206">
        <v>60016</v>
      </c>
      <c r="D14" s="86" t="s">
        <v>203</v>
      </c>
      <c r="E14" s="207">
        <v>170000</v>
      </c>
      <c r="F14" s="207">
        <v>170000</v>
      </c>
      <c r="G14" s="207"/>
      <c r="H14" s="207">
        <v>100000</v>
      </c>
      <c r="I14" s="204" t="s">
        <v>204</v>
      </c>
      <c r="J14" s="206"/>
      <c r="K14" s="206" t="s">
        <v>184</v>
      </c>
    </row>
    <row r="15" spans="1:11" ht="48.75" customHeight="1">
      <c r="A15" s="205" t="s">
        <v>145</v>
      </c>
      <c r="B15" s="206">
        <v>600</v>
      </c>
      <c r="C15" s="206">
        <v>60016</v>
      </c>
      <c r="D15" s="86" t="s">
        <v>205</v>
      </c>
      <c r="E15" s="207">
        <v>100000</v>
      </c>
      <c r="F15" s="207">
        <v>100000</v>
      </c>
      <c r="G15" s="207">
        <v>100000</v>
      </c>
      <c r="H15" s="207"/>
      <c r="I15" s="204" t="s">
        <v>206</v>
      </c>
      <c r="J15" s="206"/>
      <c r="K15" s="206" t="s">
        <v>184</v>
      </c>
    </row>
    <row r="16" spans="1:11" ht="135.75" customHeight="1">
      <c r="A16" s="208" t="s">
        <v>147</v>
      </c>
      <c r="B16" s="199">
        <v>750</v>
      </c>
      <c r="C16" s="199">
        <v>75023</v>
      </c>
      <c r="D16" s="78" t="s">
        <v>207</v>
      </c>
      <c r="E16" s="202">
        <v>107000</v>
      </c>
      <c r="F16" s="202">
        <v>107000</v>
      </c>
      <c r="G16" s="202">
        <v>107000</v>
      </c>
      <c r="H16" s="202"/>
      <c r="I16" s="209" t="s">
        <v>206</v>
      </c>
      <c r="J16" s="199"/>
      <c r="K16" s="199" t="s">
        <v>184</v>
      </c>
    </row>
    <row r="17" spans="1:11" ht="49.5" customHeight="1">
      <c r="A17" s="208">
        <v>5</v>
      </c>
      <c r="B17" s="199">
        <v>801</v>
      </c>
      <c r="C17" s="199">
        <v>80101</v>
      </c>
      <c r="D17" s="78" t="s">
        <v>208</v>
      </c>
      <c r="E17" s="210">
        <v>10000</v>
      </c>
      <c r="F17" s="210">
        <v>10000</v>
      </c>
      <c r="G17" s="210">
        <v>10000</v>
      </c>
      <c r="H17" s="210"/>
      <c r="I17" s="209"/>
      <c r="J17" s="199"/>
      <c r="K17" s="199" t="s">
        <v>209</v>
      </c>
    </row>
    <row r="18" spans="1:11" ht="49.5" customHeight="1">
      <c r="A18" s="208">
        <v>6</v>
      </c>
      <c r="B18" s="199">
        <v>801</v>
      </c>
      <c r="C18" s="199">
        <v>80101</v>
      </c>
      <c r="D18" s="78" t="s">
        <v>208</v>
      </c>
      <c r="E18" s="210">
        <v>6500</v>
      </c>
      <c r="F18" s="210">
        <v>6500</v>
      </c>
      <c r="G18" s="210">
        <v>6500</v>
      </c>
      <c r="H18" s="199"/>
      <c r="I18" s="209" t="s">
        <v>210</v>
      </c>
      <c r="J18" s="199"/>
      <c r="K18" s="199" t="s">
        <v>211</v>
      </c>
    </row>
    <row r="19" spans="1:11" ht="50.25" customHeight="1">
      <c r="A19" s="208">
        <v>7</v>
      </c>
      <c r="B19" s="199">
        <v>801</v>
      </c>
      <c r="C19" s="199">
        <v>80101</v>
      </c>
      <c r="D19" s="78" t="s">
        <v>212</v>
      </c>
      <c r="E19" s="210">
        <v>3500</v>
      </c>
      <c r="F19" s="210">
        <v>3500</v>
      </c>
      <c r="G19" s="210">
        <v>3500</v>
      </c>
      <c r="H19" s="199"/>
      <c r="I19" s="209" t="s">
        <v>213</v>
      </c>
      <c r="J19" s="199"/>
      <c r="K19" s="199" t="s">
        <v>211</v>
      </c>
    </row>
    <row r="20" spans="1:11" ht="22.5" customHeight="1">
      <c r="A20" s="375" t="s">
        <v>4</v>
      </c>
      <c r="B20" s="375"/>
      <c r="C20" s="375"/>
      <c r="D20" s="375"/>
      <c r="E20" s="211">
        <v>797000</v>
      </c>
      <c r="F20" s="212">
        <v>797000</v>
      </c>
      <c r="G20" s="211">
        <v>227000</v>
      </c>
      <c r="H20" s="211">
        <v>400000</v>
      </c>
      <c r="I20" s="211">
        <v>170000</v>
      </c>
      <c r="J20" s="213"/>
      <c r="K20" s="98" t="s">
        <v>165</v>
      </c>
    </row>
    <row r="22" ht="12.75">
      <c r="A22" s="1" t="s">
        <v>190</v>
      </c>
    </row>
    <row r="23" ht="12.75">
      <c r="A23" s="1" t="s">
        <v>191</v>
      </c>
    </row>
    <row r="24" ht="12.75">
      <c r="A24" s="1" t="s">
        <v>192</v>
      </c>
    </row>
    <row r="25" ht="12.75">
      <c r="A25" s="1" t="s">
        <v>193</v>
      </c>
    </row>
    <row r="26" ht="14.25" customHeight="1">
      <c r="A26" s="1" t="s">
        <v>214</v>
      </c>
    </row>
    <row r="27" ht="12.75">
      <c r="A27" s="35" t="s">
        <v>215</v>
      </c>
    </row>
    <row r="28" ht="12.75">
      <c r="A28" s="1" t="s">
        <v>215</v>
      </c>
    </row>
  </sheetData>
  <mergeCells count="15">
    <mergeCell ref="A5:K5"/>
    <mergeCell ref="A7:A11"/>
    <mergeCell ref="B7:B11"/>
    <mergeCell ref="C7:C11"/>
    <mergeCell ref="D7:D11"/>
    <mergeCell ref="E7:E11"/>
    <mergeCell ref="F7:J7"/>
    <mergeCell ref="K7:K11"/>
    <mergeCell ref="I9:I11"/>
    <mergeCell ref="F8:F11"/>
    <mergeCell ref="A20:D20"/>
    <mergeCell ref="G9:G11"/>
    <mergeCell ref="H9:H11"/>
    <mergeCell ref="G8:J8"/>
    <mergeCell ref="J9:J11"/>
  </mergeCells>
  <printOptions/>
  <pageMargins left="0.7479166666666667" right="0.7479166666666667" top="0.9840277777777777" bottom="0.4701388888888889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5" sqref="A5:C5"/>
    </sheetView>
  </sheetViews>
  <sheetFormatPr defaultColWidth="9.140625" defaultRowHeight="12.75"/>
  <cols>
    <col min="1" max="1" width="5.28125" style="1" customWidth="1"/>
    <col min="2" max="2" width="63.140625" style="1" customWidth="1"/>
    <col min="3" max="3" width="17.7109375" style="1" customWidth="1"/>
    <col min="4" max="16384" width="9.140625" style="1" customWidth="1"/>
  </cols>
  <sheetData>
    <row r="1" spans="1:2" ht="12.75">
      <c r="A1" s="1" t="s">
        <v>227</v>
      </c>
      <c r="B1" s="1" t="s">
        <v>330</v>
      </c>
    </row>
    <row r="2" ht="12.75">
      <c r="B2" s="1" t="s">
        <v>331</v>
      </c>
    </row>
    <row r="3" ht="12.75">
      <c r="B3" s="1" t="s">
        <v>332</v>
      </c>
    </row>
    <row r="5" spans="1:10" ht="19.5" customHeight="1">
      <c r="A5" s="366" t="s">
        <v>228</v>
      </c>
      <c r="B5" s="366"/>
      <c r="C5" s="366"/>
      <c r="D5" s="214"/>
      <c r="E5" s="214"/>
      <c r="F5" s="214"/>
      <c r="G5" s="214"/>
      <c r="H5" s="214"/>
      <c r="I5" s="214"/>
      <c r="J5" s="214"/>
    </row>
    <row r="6" spans="1:7" ht="19.5" customHeight="1">
      <c r="A6" s="366" t="s">
        <v>229</v>
      </c>
      <c r="B6" s="366"/>
      <c r="C6" s="366"/>
      <c r="D6" s="214"/>
      <c r="E6" s="214"/>
      <c r="F6" s="214"/>
      <c r="G6" s="214"/>
    </row>
    <row r="8" ht="12.75">
      <c r="C8" s="180"/>
    </row>
    <row r="9" spans="1:10" ht="19.5" customHeight="1">
      <c r="A9" s="41" t="s">
        <v>110</v>
      </c>
      <c r="B9" s="41" t="s">
        <v>111</v>
      </c>
      <c r="C9" s="41" t="s">
        <v>216</v>
      </c>
      <c r="D9" s="215"/>
      <c r="E9" s="215"/>
      <c r="F9" s="215"/>
      <c r="G9" s="215"/>
      <c r="H9" s="215"/>
      <c r="I9" s="216"/>
      <c r="J9" s="216"/>
    </row>
    <row r="10" spans="1:10" ht="19.5" customHeight="1">
      <c r="A10" s="109" t="s">
        <v>217</v>
      </c>
      <c r="B10" s="197" t="s">
        <v>218</v>
      </c>
      <c r="C10" s="225">
        <v>10000</v>
      </c>
      <c r="D10" s="215"/>
      <c r="E10" s="215"/>
      <c r="F10" s="215"/>
      <c r="G10" s="215"/>
      <c r="H10" s="215"/>
      <c r="I10" s="216"/>
      <c r="J10" s="216"/>
    </row>
    <row r="11" spans="1:10" ht="19.5" customHeight="1">
      <c r="A11" s="109" t="s">
        <v>219</v>
      </c>
      <c r="B11" s="197" t="s">
        <v>220</v>
      </c>
      <c r="C11" s="226">
        <v>1200</v>
      </c>
      <c r="D11" s="215"/>
      <c r="E11" s="215"/>
      <c r="F11" s="215"/>
      <c r="G11" s="215"/>
      <c r="H11" s="215"/>
      <c r="I11" s="216"/>
      <c r="J11" s="216"/>
    </row>
    <row r="12" spans="1:10" ht="19.5" customHeight="1">
      <c r="A12" s="217" t="s">
        <v>115</v>
      </c>
      <c r="B12" s="227" t="s">
        <v>230</v>
      </c>
      <c r="C12" s="228">
        <v>1200</v>
      </c>
      <c r="D12" s="215"/>
      <c r="E12" s="215"/>
      <c r="F12" s="215"/>
      <c r="G12" s="215"/>
      <c r="H12" s="215"/>
      <c r="I12" s="216"/>
      <c r="J12" s="216"/>
    </row>
    <row r="13" spans="1:10" ht="19.5" customHeight="1">
      <c r="A13" s="218" t="s">
        <v>185</v>
      </c>
      <c r="B13" s="229"/>
      <c r="C13" s="218"/>
      <c r="D13" s="215"/>
      <c r="E13" s="215"/>
      <c r="F13" s="215"/>
      <c r="G13" s="215"/>
      <c r="H13" s="215"/>
      <c r="I13" s="216"/>
      <c r="J13" s="216"/>
    </row>
    <row r="14" spans="1:10" ht="19.5" customHeight="1">
      <c r="A14" s="220" t="s">
        <v>145</v>
      </c>
      <c r="B14" s="221"/>
      <c r="C14" s="220"/>
      <c r="D14" s="215"/>
      <c r="E14" s="215"/>
      <c r="F14" s="215"/>
      <c r="G14" s="215"/>
      <c r="H14" s="215"/>
      <c r="I14" s="216"/>
      <c r="J14" s="216"/>
    </row>
    <row r="15" spans="1:10" ht="19.5" customHeight="1">
      <c r="A15" s="109" t="s">
        <v>221</v>
      </c>
      <c r="B15" s="197" t="s">
        <v>222</v>
      </c>
      <c r="C15" s="225">
        <v>10700</v>
      </c>
      <c r="D15" s="215"/>
      <c r="E15" s="215"/>
      <c r="F15" s="215"/>
      <c r="G15" s="215"/>
      <c r="H15" s="215"/>
      <c r="I15" s="216"/>
      <c r="J15" s="216"/>
    </row>
    <row r="16" spans="1:10" ht="19.5" customHeight="1">
      <c r="A16" s="222" t="s">
        <v>115</v>
      </c>
      <c r="B16" s="223" t="s">
        <v>223</v>
      </c>
      <c r="C16" s="230">
        <v>10700</v>
      </c>
      <c r="D16" s="215"/>
      <c r="E16" s="215"/>
      <c r="F16" s="215"/>
      <c r="G16" s="215"/>
      <c r="H16" s="215"/>
      <c r="I16" s="216"/>
      <c r="J16" s="216"/>
    </row>
    <row r="17" spans="1:10" ht="15" customHeight="1">
      <c r="A17" s="218"/>
      <c r="B17" s="229" t="s">
        <v>231</v>
      </c>
      <c r="C17" s="231">
        <v>5700</v>
      </c>
      <c r="D17" s="215"/>
      <c r="E17" s="215"/>
      <c r="F17" s="215"/>
      <c r="G17" s="215"/>
      <c r="H17" s="215"/>
      <c r="I17" s="216"/>
      <c r="J17" s="216"/>
    </row>
    <row r="18" spans="1:10" ht="15" customHeight="1">
      <c r="A18" s="218"/>
      <c r="B18" s="219" t="s">
        <v>232</v>
      </c>
      <c r="C18" s="231">
        <v>5000</v>
      </c>
      <c r="D18" s="215"/>
      <c r="E18" s="215"/>
      <c r="F18" s="215"/>
      <c r="G18" s="215"/>
      <c r="H18" s="215"/>
      <c r="I18" s="216"/>
      <c r="J18" s="216"/>
    </row>
    <row r="19" spans="1:10" ht="19.5" customHeight="1">
      <c r="A19" s="218" t="s">
        <v>185</v>
      </c>
      <c r="B19" s="219" t="s">
        <v>224</v>
      </c>
      <c r="C19" s="218"/>
      <c r="D19" s="215"/>
      <c r="E19" s="215"/>
      <c r="F19" s="215"/>
      <c r="G19" s="215"/>
      <c r="H19" s="215"/>
      <c r="I19" s="216"/>
      <c r="J19" s="216"/>
    </row>
    <row r="20" spans="1:10" ht="15">
      <c r="A20" s="218"/>
      <c r="B20" s="232"/>
      <c r="C20" s="218"/>
      <c r="D20" s="215"/>
      <c r="E20" s="215"/>
      <c r="F20" s="215"/>
      <c r="G20" s="215"/>
      <c r="H20" s="215"/>
      <c r="I20" s="216"/>
      <c r="J20" s="216"/>
    </row>
    <row r="21" spans="1:10" ht="15" customHeight="1">
      <c r="A21" s="220"/>
      <c r="B21" s="224"/>
      <c r="C21" s="220"/>
      <c r="D21" s="215"/>
      <c r="E21" s="215"/>
      <c r="F21" s="215"/>
      <c r="G21" s="215"/>
      <c r="H21" s="215"/>
      <c r="I21" s="216"/>
      <c r="J21" s="216"/>
    </row>
    <row r="22" spans="1:10" ht="19.5" customHeight="1">
      <c r="A22" s="109" t="s">
        <v>225</v>
      </c>
      <c r="B22" s="197" t="s">
        <v>226</v>
      </c>
      <c r="C22" s="109">
        <v>500</v>
      </c>
      <c r="D22" s="215"/>
      <c r="E22" s="215"/>
      <c r="F22" s="215"/>
      <c r="G22" s="215"/>
      <c r="H22" s="215"/>
      <c r="I22" s="216"/>
      <c r="J22" s="216"/>
    </row>
    <row r="23" spans="1:10" ht="15">
      <c r="A23" s="215"/>
      <c r="B23" s="215"/>
      <c r="C23" s="215"/>
      <c r="D23" s="215"/>
      <c r="E23" s="215"/>
      <c r="F23" s="215"/>
      <c r="G23" s="215"/>
      <c r="H23" s="215"/>
      <c r="I23" s="216"/>
      <c r="J23" s="216"/>
    </row>
    <row r="24" spans="1:10" ht="15">
      <c r="A24" s="215"/>
      <c r="B24" s="215"/>
      <c r="C24" s="215"/>
      <c r="D24" s="215"/>
      <c r="E24" s="215"/>
      <c r="F24" s="215"/>
      <c r="G24" s="215"/>
      <c r="H24" s="215"/>
      <c r="I24" s="216"/>
      <c r="J24" s="216"/>
    </row>
    <row r="25" spans="1:10" ht="15">
      <c r="A25" s="215"/>
      <c r="B25" s="215"/>
      <c r="C25" s="215"/>
      <c r="D25" s="215"/>
      <c r="E25" s="215"/>
      <c r="F25" s="215"/>
      <c r="G25" s="215"/>
      <c r="H25" s="215"/>
      <c r="I25" s="216"/>
      <c r="J25" s="216"/>
    </row>
    <row r="26" spans="1:10" ht="15">
      <c r="A26" s="215"/>
      <c r="B26" s="215"/>
      <c r="C26" s="215"/>
      <c r="D26" s="215"/>
      <c r="E26" s="215"/>
      <c r="F26" s="215"/>
      <c r="G26" s="215"/>
      <c r="H26" s="215"/>
      <c r="I26" s="216"/>
      <c r="J26" s="216"/>
    </row>
    <row r="27" spans="1:10" ht="15">
      <c r="A27" s="215"/>
      <c r="B27" s="215"/>
      <c r="C27" s="215"/>
      <c r="D27" s="215"/>
      <c r="E27" s="215"/>
      <c r="F27" s="215"/>
      <c r="G27" s="215"/>
      <c r="H27" s="215"/>
      <c r="I27" s="216"/>
      <c r="J27" s="216"/>
    </row>
    <row r="28" spans="1:10" ht="15">
      <c r="A28" s="215"/>
      <c r="B28" s="215"/>
      <c r="C28" s="215"/>
      <c r="D28" s="215"/>
      <c r="E28" s="215"/>
      <c r="F28" s="215"/>
      <c r="G28" s="215"/>
      <c r="H28" s="215"/>
      <c r="I28" s="216"/>
      <c r="J28" s="216"/>
    </row>
    <row r="29" spans="1:10" ht="15">
      <c r="A29" s="216"/>
      <c r="B29" s="216"/>
      <c r="C29" s="216"/>
      <c r="D29" s="216"/>
      <c r="E29" s="216"/>
      <c r="F29" s="216"/>
      <c r="G29" s="216"/>
      <c r="H29" s="216"/>
      <c r="I29" s="216"/>
      <c r="J29" s="216"/>
    </row>
    <row r="30" spans="1:10" ht="15">
      <c r="A30" s="216"/>
      <c r="B30" s="216"/>
      <c r="C30" s="216"/>
      <c r="D30" s="216"/>
      <c r="E30" s="216"/>
      <c r="F30" s="216"/>
      <c r="G30" s="216"/>
      <c r="H30" s="216"/>
      <c r="I30" s="216"/>
      <c r="J30" s="216"/>
    </row>
    <row r="31" spans="1:10" ht="15">
      <c r="A31" s="216"/>
      <c r="B31" s="216"/>
      <c r="C31" s="216"/>
      <c r="D31" s="216"/>
      <c r="E31" s="216"/>
      <c r="F31" s="216"/>
      <c r="G31" s="216"/>
      <c r="H31" s="216"/>
      <c r="I31" s="216"/>
      <c r="J31" s="216"/>
    </row>
    <row r="32" spans="1:10" ht="15">
      <c r="A32" s="216"/>
      <c r="B32" s="216"/>
      <c r="C32" s="216"/>
      <c r="D32" s="216"/>
      <c r="E32" s="216"/>
      <c r="F32" s="216"/>
      <c r="G32" s="216"/>
      <c r="H32" s="216"/>
      <c r="I32" s="216"/>
      <c r="J32" s="216"/>
    </row>
  </sheetData>
  <mergeCells count="2">
    <mergeCell ref="A5:C5"/>
    <mergeCell ref="A6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F5" sqref="F5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327</v>
      </c>
    </row>
    <row r="2" ht="12.75">
      <c r="D2" t="s">
        <v>328</v>
      </c>
    </row>
    <row r="3" ht="12.75">
      <c r="D3" t="s">
        <v>329</v>
      </c>
    </row>
    <row r="5" spans="1:5" ht="77.25" customHeight="1">
      <c r="A5" s="376" t="s">
        <v>234</v>
      </c>
      <c r="B5" s="376"/>
      <c r="C5" s="376"/>
      <c r="D5" s="376"/>
      <c r="E5" s="376"/>
    </row>
    <row r="6" spans="4:5" ht="19.5" customHeight="1">
      <c r="D6" s="1"/>
      <c r="E6" s="234"/>
    </row>
    <row r="7" spans="1:5" ht="19.5" customHeight="1">
      <c r="A7" s="374" t="s">
        <v>110</v>
      </c>
      <c r="B7" s="374" t="s">
        <v>1</v>
      </c>
      <c r="C7" s="374" t="s">
        <v>2</v>
      </c>
      <c r="D7" s="371" t="s">
        <v>235</v>
      </c>
      <c r="E7" s="371" t="s">
        <v>236</v>
      </c>
    </row>
    <row r="8" spans="1:5" ht="19.5" customHeight="1">
      <c r="A8" s="374"/>
      <c r="B8" s="374"/>
      <c r="C8" s="374"/>
      <c r="D8" s="371"/>
      <c r="E8" s="371"/>
    </row>
    <row r="9" spans="1:5" ht="19.5" customHeight="1">
      <c r="A9" s="374"/>
      <c r="B9" s="374"/>
      <c r="C9" s="374"/>
      <c r="D9" s="371"/>
      <c r="E9" s="371"/>
    </row>
    <row r="10" spans="1:5" ht="7.5" customHeight="1">
      <c r="A10" s="43">
        <v>1</v>
      </c>
      <c r="B10" s="43">
        <v>2</v>
      </c>
      <c r="C10" s="43">
        <v>3</v>
      </c>
      <c r="D10" s="43">
        <v>4</v>
      </c>
      <c r="E10" s="43">
        <v>5</v>
      </c>
    </row>
    <row r="11" spans="1:5" ht="30" customHeight="1">
      <c r="A11" s="235" t="s">
        <v>115</v>
      </c>
      <c r="B11" s="235">
        <v>150</v>
      </c>
      <c r="C11" s="235">
        <v>15011</v>
      </c>
      <c r="D11" s="235" t="s">
        <v>237</v>
      </c>
      <c r="E11" s="236">
        <v>10605</v>
      </c>
    </row>
    <row r="12" spans="1:5" ht="30" customHeight="1">
      <c r="A12" s="237" t="s">
        <v>185</v>
      </c>
      <c r="B12" s="237">
        <v>600</v>
      </c>
      <c r="C12" s="237">
        <v>60014</v>
      </c>
      <c r="D12" s="237" t="s">
        <v>238</v>
      </c>
      <c r="E12" s="238">
        <v>150000</v>
      </c>
    </row>
    <row r="13" spans="1:5" ht="30" customHeight="1">
      <c r="A13" s="237" t="s">
        <v>145</v>
      </c>
      <c r="B13" s="237">
        <v>750</v>
      </c>
      <c r="C13" s="237">
        <v>75095</v>
      </c>
      <c r="D13" s="237" t="s">
        <v>237</v>
      </c>
      <c r="E13" s="238">
        <v>10860</v>
      </c>
    </row>
    <row r="14" spans="1:5" ht="30" customHeight="1">
      <c r="A14" s="237"/>
      <c r="B14" s="237"/>
      <c r="C14" s="237"/>
      <c r="D14" s="237"/>
      <c r="E14" s="238"/>
    </row>
    <row r="15" spans="1:5" ht="30" customHeight="1">
      <c r="A15" s="239"/>
      <c r="B15" s="239"/>
      <c r="C15" s="239"/>
      <c r="D15" s="239"/>
      <c r="E15" s="239"/>
    </row>
    <row r="16" spans="1:5" s="1" customFormat="1" ht="30" customHeight="1">
      <c r="A16" s="365" t="s">
        <v>4</v>
      </c>
      <c r="B16" s="365"/>
      <c r="C16" s="365"/>
      <c r="D16" s="365"/>
      <c r="E16" s="200">
        <v>171465</v>
      </c>
    </row>
    <row r="18" ht="12.75">
      <c r="A18" s="35"/>
    </row>
  </sheetData>
  <mergeCells count="7">
    <mergeCell ref="A16:D16"/>
    <mergeCell ref="A5:E5"/>
    <mergeCell ref="A7:A9"/>
    <mergeCell ref="B7:B9"/>
    <mergeCell ref="C7:C9"/>
    <mergeCell ref="D7:D9"/>
    <mergeCell ref="E7:E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4" sqref="A4:E4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324</v>
      </c>
    </row>
    <row r="2" ht="12.75">
      <c r="D2" t="s">
        <v>325</v>
      </c>
    </row>
    <row r="3" ht="12.75">
      <c r="D3" t="s">
        <v>326</v>
      </c>
    </row>
    <row r="4" spans="1:5" ht="77.25" customHeight="1">
      <c r="A4" s="377" t="s">
        <v>239</v>
      </c>
      <c r="B4" s="377"/>
      <c r="C4" s="377"/>
      <c r="D4" s="377"/>
      <c r="E4" s="377"/>
    </row>
    <row r="5" spans="4:5" ht="19.5" customHeight="1">
      <c r="D5" s="1"/>
      <c r="E5" s="234"/>
    </row>
    <row r="6" spans="1:5" ht="19.5" customHeight="1">
      <c r="A6" s="374" t="s">
        <v>110</v>
      </c>
      <c r="B6" s="374" t="s">
        <v>1</v>
      </c>
      <c r="C6" s="374" t="s">
        <v>2</v>
      </c>
      <c r="D6" s="371" t="s">
        <v>235</v>
      </c>
      <c r="E6" s="371" t="s">
        <v>236</v>
      </c>
    </row>
    <row r="7" spans="1:5" ht="19.5" customHeight="1">
      <c r="A7" s="374"/>
      <c r="B7" s="374"/>
      <c r="C7" s="374"/>
      <c r="D7" s="371"/>
      <c r="E7" s="371"/>
    </row>
    <row r="8" spans="1:5" ht="19.5" customHeight="1">
      <c r="A8" s="374"/>
      <c r="B8" s="374"/>
      <c r="C8" s="374"/>
      <c r="D8" s="371"/>
      <c r="E8" s="371"/>
    </row>
    <row r="9" spans="1:5" ht="7.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</row>
    <row r="10" spans="1:5" ht="30" customHeight="1">
      <c r="A10" s="235" t="s">
        <v>115</v>
      </c>
      <c r="B10" s="235">
        <v>801</v>
      </c>
      <c r="C10" s="235">
        <v>80104</v>
      </c>
      <c r="D10" s="235" t="s">
        <v>240</v>
      </c>
      <c r="E10" s="236">
        <v>92815</v>
      </c>
    </row>
    <row r="11" spans="1:5" ht="30" customHeight="1">
      <c r="A11" s="237" t="s">
        <v>185</v>
      </c>
      <c r="B11" s="237">
        <v>921</v>
      </c>
      <c r="C11" s="237">
        <v>92116</v>
      </c>
      <c r="D11" s="237" t="s">
        <v>241</v>
      </c>
      <c r="E11" s="238">
        <v>75858</v>
      </c>
    </row>
    <row r="12" spans="1:5" ht="30" customHeight="1">
      <c r="A12" s="237"/>
      <c r="B12" s="237"/>
      <c r="C12" s="237"/>
      <c r="D12" s="237"/>
      <c r="E12" s="237"/>
    </row>
    <row r="13" spans="1:5" ht="30" customHeight="1">
      <c r="A13" s="237"/>
      <c r="B13" s="237"/>
      <c r="C13" s="237"/>
      <c r="D13" s="237"/>
      <c r="E13" s="237"/>
    </row>
    <row r="14" spans="1:5" ht="30" customHeight="1">
      <c r="A14" s="239"/>
      <c r="B14" s="239"/>
      <c r="C14" s="239"/>
      <c r="D14" s="239"/>
      <c r="E14" s="239"/>
    </row>
    <row r="15" spans="1:5" s="1" customFormat="1" ht="30" customHeight="1">
      <c r="A15" s="365" t="s">
        <v>4</v>
      </c>
      <c r="B15" s="365"/>
      <c r="C15" s="365"/>
      <c r="D15" s="365"/>
      <c r="E15" s="200">
        <v>168673</v>
      </c>
    </row>
    <row r="17" ht="12.75">
      <c r="A17" s="35"/>
    </row>
  </sheetData>
  <mergeCells count="7">
    <mergeCell ref="A15:D15"/>
    <mergeCell ref="A4:E4"/>
    <mergeCell ref="A6:A8"/>
    <mergeCell ref="B6:B8"/>
    <mergeCell ref="C6:C8"/>
    <mergeCell ref="D6:D8"/>
    <mergeCell ref="E6:E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3"/>
  <sheetViews>
    <sheetView workbookViewId="0" topLeftCell="A1">
      <selection activeCell="A5" sqref="A5:E5"/>
    </sheetView>
  </sheetViews>
  <sheetFormatPr defaultColWidth="9.140625" defaultRowHeight="12.75"/>
  <cols>
    <col min="1" max="1" width="4.00390625" style="1" customWidth="1"/>
    <col min="2" max="2" width="11.00390625" style="1" customWidth="1"/>
    <col min="3" max="3" width="11.8515625" style="1" customWidth="1"/>
    <col min="4" max="4" width="32.8515625" style="1" customWidth="1"/>
    <col min="5" max="5" width="22.421875" style="1" customWidth="1"/>
    <col min="6" max="16384" width="9.140625" style="1" customWidth="1"/>
  </cols>
  <sheetData>
    <row r="1" ht="26.25" customHeight="1"/>
    <row r="2" ht="18" customHeight="1">
      <c r="D2" s="1" t="s">
        <v>322</v>
      </c>
    </row>
    <row r="3" ht="12.75" customHeight="1">
      <c r="D3" s="1" t="s">
        <v>321</v>
      </c>
    </row>
    <row r="4" ht="12.75" customHeight="1">
      <c r="D4" s="1" t="s">
        <v>323</v>
      </c>
    </row>
    <row r="5" spans="1:5" ht="78" customHeight="1">
      <c r="A5" s="373" t="s">
        <v>242</v>
      </c>
      <c r="B5" s="373"/>
      <c r="C5" s="373"/>
      <c r="D5" s="373"/>
      <c r="E5" s="373"/>
    </row>
    <row r="6" spans="4:5" ht="19.5" customHeight="1">
      <c r="D6" s="214"/>
      <c r="E6" s="214"/>
    </row>
    <row r="7" ht="19.5" customHeight="1">
      <c r="E7" s="234"/>
    </row>
    <row r="8" spans="1:5" ht="19.5" customHeight="1">
      <c r="A8" s="41" t="s">
        <v>110</v>
      </c>
      <c r="B8" s="41" t="s">
        <v>1</v>
      </c>
      <c r="C8" s="41" t="s">
        <v>2</v>
      </c>
      <c r="D8" s="41" t="s">
        <v>243</v>
      </c>
      <c r="E8" s="41" t="s">
        <v>244</v>
      </c>
    </row>
    <row r="9" spans="1:5" ht="30" customHeight="1">
      <c r="A9" s="240">
        <v>1</v>
      </c>
      <c r="B9" s="241">
        <v>851</v>
      </c>
      <c r="C9" s="241"/>
      <c r="D9" s="241" t="s">
        <v>60</v>
      </c>
      <c r="E9" s="242">
        <v>1500</v>
      </c>
    </row>
    <row r="10" spans="1:5" ht="30" customHeight="1">
      <c r="A10" s="243"/>
      <c r="B10" s="244"/>
      <c r="C10" s="244">
        <v>85153</v>
      </c>
      <c r="D10" s="244" t="s">
        <v>61</v>
      </c>
      <c r="E10" s="245">
        <v>1500</v>
      </c>
    </row>
    <row r="11" spans="1:5" ht="30" customHeight="1">
      <c r="A11" s="243"/>
      <c r="B11" s="244"/>
      <c r="C11" s="244"/>
      <c r="D11" s="244"/>
      <c r="E11" s="245"/>
    </row>
    <row r="12" spans="1:5" ht="30" customHeight="1">
      <c r="A12" s="243"/>
      <c r="B12" s="244"/>
      <c r="C12" s="244"/>
      <c r="D12" s="244"/>
      <c r="E12" s="245"/>
    </row>
    <row r="13" spans="1:5" ht="30" customHeight="1">
      <c r="A13" s="240"/>
      <c r="B13" s="241"/>
      <c r="C13" s="241"/>
      <c r="D13" s="241"/>
      <c r="E13" s="242"/>
    </row>
    <row r="14" spans="1:5" ht="30" customHeight="1">
      <c r="A14" s="240"/>
      <c r="B14" s="241"/>
      <c r="C14" s="241"/>
      <c r="D14" s="241"/>
      <c r="E14" s="242"/>
    </row>
    <row r="15" spans="1:5" ht="30" customHeight="1">
      <c r="A15" s="240"/>
      <c r="B15" s="241"/>
      <c r="C15" s="241"/>
      <c r="D15" s="241"/>
      <c r="E15" s="242"/>
    </row>
    <row r="16" spans="1:5" ht="30" customHeight="1">
      <c r="A16" s="243"/>
      <c r="B16" s="244"/>
      <c r="C16" s="244"/>
      <c r="D16" s="244"/>
      <c r="E16" s="245"/>
    </row>
    <row r="17" spans="1:5" ht="30" customHeight="1">
      <c r="A17" s="243"/>
      <c r="B17" s="244"/>
      <c r="C17" s="244"/>
      <c r="D17" s="244"/>
      <c r="E17" s="245"/>
    </row>
    <row r="18" spans="1:5" ht="30" customHeight="1">
      <c r="A18" s="378" t="s">
        <v>4</v>
      </c>
      <c r="B18" s="378"/>
      <c r="C18" s="378"/>
      <c r="D18" s="378"/>
      <c r="E18" s="246">
        <v>1500</v>
      </c>
    </row>
    <row r="19" ht="12.75">
      <c r="E19" s="247"/>
    </row>
    <row r="20" ht="12.75">
      <c r="A20" s="233"/>
    </row>
    <row r="21" ht="12.75">
      <c r="A21" s="35"/>
    </row>
    <row r="23" ht="12.75">
      <c r="A23" s="35"/>
    </row>
  </sheetData>
  <mergeCells count="2">
    <mergeCell ref="A5:E5"/>
    <mergeCell ref="A18:D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</cp:lastModifiedBy>
  <cp:lastPrinted>2010-01-15T09:25:32Z</cp:lastPrinted>
  <dcterms:created xsi:type="dcterms:W3CDTF">2010-02-04T10:37:28Z</dcterms:created>
  <dcterms:modified xsi:type="dcterms:W3CDTF">2010-02-04T11:19:44Z</dcterms:modified>
  <cp:category/>
  <cp:version/>
  <cp:contentType/>
  <cp:contentStatus/>
</cp:coreProperties>
</file>